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mc:AlternateContent xmlns:mc="http://schemas.openxmlformats.org/markup-compatibility/2006">
    <mc:Choice Requires="x15">
      <x15ac:absPath xmlns:x15ac="http://schemas.microsoft.com/office/spreadsheetml/2010/11/ac" url="https://trakuvvg-my.sharepoint.com/personal/alvyda_kazakeviciute_trakuvvg_lt/Documents/Desktop/26 VVG VPS KVIETIAI/26 VVG VPS 22 KV-5pr/"/>
    </mc:Choice>
  </mc:AlternateContent>
  <xr:revisionPtr revIDLastSave="111" documentId="8_{59A33723-3762-4AA1-A65F-F8353E475840}" xr6:coauthVersionLast="47" xr6:coauthVersionMax="47" xr10:uidLastSave="{BDA28FF6-7841-4D35-8B3F-94CCD20BA19E}"/>
  <workbookProtection workbookAlgorithmName="SHA-512" workbookHashValue="CSNZBYifXdd5jQ5dzWzQuBIC3sLdmZPtOJYcmDhhlwkYWDl1S+kUzbt/nvB884N1MLm7L+x2tTz6F/a+MlR9DA==" workbookSaltValue="qFXT0/Ar2sgj8tEe7hIgqw==" workbookSpinCount="100000" lockStructure="1"/>
  <bookViews>
    <workbookView xWindow="-108" yWindow="-108" windowWidth="23256" windowHeight="12456" firstSheet="4" activeTab="4" xr2:uid="{00000000-000D-0000-FFFF-FFFF00000000}"/>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'5I_AK'!$A$2:$G$40</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 i="5" l="1"/>
  <c r="C48" i="5"/>
  <c r="C47" i="5"/>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<sst xmlns="http://schemas.openxmlformats.org/spreadsheetml/2006/main" count="1246" uniqueCount="1006">
  <si>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</si>
  <si>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</si>
  <si>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</si>
  <si>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</si>
  <si>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</si>
  <si>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</si>
  <si>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</si>
  <si>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</si>
  <si>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</si>
  <si>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</si>
  <si>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</si>
  <si>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</si>
  <si>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</si>
  <si>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</si>
  <si>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</si>
  <si>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</si>
  <si>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</si>
  <si>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</si>
  <si>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</si>
  <si>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</si>
  <si>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</si>
  <si>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</si>
  <si>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</si>
  <si>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</si>
  <si>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</si>
  <si>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</si>
  <si>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</si>
  <si>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</si>
  <si>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</si>
  <si>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</si>
  <si>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</si>
  <si>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</si>
  <si>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</si>
  <si>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</si>
  <si>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</si>
  <si>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</si>
  <si>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</si>
  <si>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</si>
  <si>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</si>
  <si>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</si>
  <si>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</si>
  <si>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</si>
  <si>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</si>
  <si>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</si>
  <si>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</si>
  <si>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</si>
  <si>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</si>
  <si>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</si>
  <si>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</si>
  <si>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</si>
  <si>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</si>
  <si>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</si>
  <si>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</si>
  <si>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</si>
  <si>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</si>
  <si>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</si>
  <si>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</si>
  <si>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</si>
  <si>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</si>
  <si>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</si>
  <si>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</si>
  <si>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</si>
  <si>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</si>
  <si>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</si>
  <si>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</si>
  <si>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</si>
  <si>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</si>
  <si>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</si>
  <si>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</si>
  <si>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</si>
  <si>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</si>
  <si>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</si>
  <si>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</si>
  <si>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</si>
  <si>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</si>
  <si>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</si>
  <si>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</si>
  <si>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</si>
  <si>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</si>
  <si>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</si>
  <si>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</si>
  <si>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</si>
  <si>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</si>
  <si>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</si>
  <si>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</si>
  <si>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</si>
  <si>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</si>
  <si>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</si>
  <si>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</si>
  <si>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</si>
  <si>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</si>
  <si>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</si>
  <si>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</si>
  <si>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</si>
  <si>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</si>
  <si>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</si>
  <si>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</si>
  <si>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</si>
  <si>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</si>
  <si>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</si>
  <si>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</si>
  <si>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</si>
  <si>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</si>
  <si>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</si>
  <si>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</si>
  <si>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</si>
  <si>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</si>
  <si>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</si>
  <si>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</si>
  <si>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</si>
  <si>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</si>
  <si>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</si>
  <si>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</si>
  <si>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</si>
  <si>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</si>
  <si>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</si>
  <si>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</si>
  <si>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</si>
  <si>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</si>
  <si>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</si>
  <si>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</si>
  <si>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</si>
  <si>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</si>
  <si>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</si>
  <si>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</si>
  <si>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</si>
  <si>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</si>
  <si>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</si>
  <si>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</si>
  <si>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</si>
  <si>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</si>
  <si>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</si>
  <si>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</si>
  <si>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</si>
  <si>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</si>
  <si>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</si>
  <si>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</si>
  <si>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</si>
  <si>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</si>
  <si>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</si>
  <si>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</si>
  <si>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</si>
  <si>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</si>
  <si>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</si>
  <si>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</si>
  <si>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</si>
  <si>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</si>
  <si>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</si>
  <si>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</si>
  <si>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</si>
  <si>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</si>
  <si>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</si>
  <si>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</si>
  <si>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</si>
  <si>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</si>
  <si>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</si>
  <si>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</si>
  <si>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</si>
  <si>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</si>
  <si>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</si>
  <si>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</si>
  <si>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</si>
  <si>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</si>
  <si>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</si>
  <si>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</si>
  <si>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</si>
  <si>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</si>
  <si>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</si>
  <si>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</si>
  <si>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</si>
  <si>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</si>
  <si>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</si>
  <si>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</si>
  <si>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</si>
  <si>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</si>
  <si>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</si>
  <si>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</si>
  <si>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</si>
  <si>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</si>
  <si>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</si>
  <si>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</si>
  <si>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</si>
  <si>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</si>
  <si>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</si>
  <si>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</si>
  <si>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</si>
  <si>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</si>
  <si>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</si>
  <si>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</si>
  <si>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</si>
  <si>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</si>
  <si>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</si>
  <si>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</si>
  <si>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</si>
  <si>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</si>
  <si>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</si>
  <si>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</si>
  <si>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</si>
  <si>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</si>
  <si>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</si>
  <si>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</si>
  <si>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</si>
  <si>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</si>
  <si>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</si>
  <si>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</si>
  <si>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</si>
  <si>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</si>
  <si>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</si>
  <si>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</si>
  <si>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</si>
  <si>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</si>
  <si>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</si>
  <si>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</si>
  <si>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</si>
  <si>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</si>
  <si>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</si>
  <si>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</si>
  <si>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</si>
  <si>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</si>
  <si>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</si>
  <si>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</si>
  <si>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</si>
  <si>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</si>
  <si>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</si>
  <si>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</si>
  <si>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</si>
  <si>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</si>
  <si>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</si>
  <si>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</si>
  <si>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</si>
  <si>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</si>
  <si>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</si>
  <si>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</si>
  <si>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</si>
  <si>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</si>
  <si>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</si>
  <si>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</si>
  <si>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</si>
  <si>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</si>
  <si>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</si>
  <si>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</si>
  <si>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</si>
  <si>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</si>
  <si>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</si>
  <si>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</si>
  <si>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</si>
  <si>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</si>
  <si>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</si>
  <si>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</si>
  <si>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</si>
  <si>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</si>
  <si>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</si>
  <si>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</si>
  <si>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</si>
  <si>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</si>
  <si>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</si>
  <si>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</si>
  <si>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</si>
  <si>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</si>
  <si>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</si>
  <si>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</si>
  <si>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</si>
  <si>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</si>
  <si>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</si>
  <si>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</si>
  <si>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</si>
  <si>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</si>
  <si>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</si>
  <si>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</si>
  <si>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</si>
  <si>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</si>
  <si>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</si>
  <si>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</si>
  <si>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</si>
  <si>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</si>
  <si>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</si>
  <si>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</si>
  <si>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</si>
  <si>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</si>
  <si>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</si>
  <si>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</si>
  <si>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</si>
  <si>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</si>
  <si>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</si>
  <si>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</si>
  <si>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</si>
  <si>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</si>
  <si>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</si>
  <si>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</si>
  <si>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</si>
  <si>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</si>
  <si>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</si>
  <si>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</si>
  <si>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</si>
  <si>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</si>
  <si>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</si>
  <si>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</si>
  <si>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</si>
  <si>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</si>
  <si>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</si>
  <si>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</si>
  <si>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</si>
  <si>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</si>
  <si>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</si>
  <si>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</si>
  <si>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</si>
  <si>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</si>
  <si>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</si>
  <si>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</si>
  <si>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</si>
  <si>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</si>
  <si>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</si>
  <si>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</si>
  <si>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</si>
  <si>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</si>
  <si>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</si>
  <si>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</si>
  <si>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</si>
  <si>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</si>
  <si>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</si>
  <si>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</si>
  <si>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</si>
  <si>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</si>
  <si>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</si>
  <si>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</si>
  <si>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</si>
  <si>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</si>
  <si>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</si>
  <si>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</si>
  <si>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</si>
  <si>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</si>
  <si>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</si>
  <si>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</si>
  <si>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</si>
  <si>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</si>
  <si>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</si>
  <si>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</si>
  <si>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</si>
  <si>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</si>
  <si>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</si>
  <si>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</si>
  <si>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</si>
  <si>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</si>
  <si>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</si>
  <si>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</si>
  <si>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</si>
  <si>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</si>
  <si>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</si>
  <si>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</si>
  <si>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</si>
  <si>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</si>
  <si>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</si>
  <si>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</si>
  <si>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</si>
  <si>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</si>
  <si>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</si>
  <si>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</si>
  <si>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</si>
  <si>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</si>
  <si>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</si>
  <si>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</si>
  <si>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</si>
  <si>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</si>
  <si>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</si>
  <si>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</si>
  <si>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</si>
  <si>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</si>
  <si>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</si>
  <si>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</si>
  <si>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</si>
  <si>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</si>
  <si>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</si>
  <si>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</si>
  <si>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</si>
  <si>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</si>
  <si>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</si>
  <si>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</si>
  <si>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</si>
  <si>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</si>
  <si>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</si>
  <si>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</si>
  <si>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</si>
  <si>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</si>
  <si>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</si>
  <si>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</si>
  <si>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</si>
  <si>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</si>
  <si>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</si>
  <si>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</si>
  <si>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</si>
  <si>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</si>
  <si>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</si>
  <si>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</si>
  <si>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</si>
  <si>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</si>
  <si>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</si>
  <si>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</si>
  <si>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</si>
  <si>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</si>
  <si>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</si>
  <si>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</si>
  <si>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</si>
  <si>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</si>
  <si>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</si>
  <si>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</si>
  <si>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</si>
  <si>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</si>
  <si>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</si>
  <si>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</si>
  <si>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</si>
  <si>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</si>
  <si>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</si>
  <si>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</si>
  <si>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</si>
  <si>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</si>
  <si>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</si>
  <si>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</si>
  <si>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</si>
  <si>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</si>
  <si>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</si>
  <si>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</si>
  <si>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</si>
  <si>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</si>
  <si>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</si>
  <si>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</si>
  <si>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</si>
  <si>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</si>
  <si>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</si>
  <si>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</si>
  <si>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</si>
  <si>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</si>
  <si>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</si>
  <si>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</si>
  <si>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</si>
  <si>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</si>
  <si>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</si>
  <si>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</si>
  <si>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</si>
  <si>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</si>
  <si>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</si>
  <si>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</si>
  <si>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</si>
  <si>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</si>
  <si>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</si>
  <si>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</si>
  <si>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</si>
  <si>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</si>
  <si>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</si>
  <si>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</si>
  <si>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</si>
  <si>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</si>
  <si>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</si>
  <si>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</si>
  <si>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</si>
  <si>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</si>
  <si>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</si>
  <si>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</si>
  <si>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</si>
  <si>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</si>
  <si>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</si>
  <si>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</si>
  <si>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</si>
  <si>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</si>
  <si>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</si>
  <si>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</si>
  <si>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</si>
  <si>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</si>
  <si>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</si>
  <si>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</si>
  <si>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</si>
  <si>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</si>
  <si>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</si>
  <si>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</si>
  <si>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</si>
  <si>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</si>
  <si>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</si>
  <si>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</si>
  <si>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</si>
  <si>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</si>
  <si>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</si>
  <si>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</si>
  <si>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</si>
  <si>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</si>
  <si>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</si>
  <si>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</si>
  <si>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</si>
  <si>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</si>
  <si>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</si>
  <si>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</si>
  <si>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</si>
  <si>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</si>
  <si>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</si>
  <si>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</si>
  <si>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</si>
  <si>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</si>
  <si>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</si>
  <si>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</si>
  <si>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</si>
  <si>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</si>
  <si>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</si>
  <si>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</si>
  <si>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</si>
  <si>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</si>
  <si>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</si>
  <si>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</si>
  <si>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</si>
  <si>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</si>
  <si>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</si>
  <si>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</si>
  <si>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</si>
  <si>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</si>
  <si>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</si>
  <si>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</si>
  <si>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</si>
  <si>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</si>
  <si>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</si>
  <si>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</si>
  <si>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</si>
  <si>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</si>
  <si>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</si>
  <si>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</si>
  <si>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</si>
  <si>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</si>
  <si>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</si>
  <si>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</si>
  <si>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</si>
  <si>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</si>
  <si>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</si>
  <si>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</si>
  <si>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</si>
  <si>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</si>
  <si>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</si>
  <si>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</si>
  <si>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</si>
  <si>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</si>
  <si>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</si>
  <si>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</si>
  <si>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</si>
  <si>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</si>
  <si>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</si>
  <si>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</si>
  <si>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</si>
  <si>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</si>
  <si>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</si>
  <si>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</si>
  <si>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</si>
  <si>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</si>
  <si>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</si>
  <si>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</si>
  <si>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</si>
  <si>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</si>
  <si>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</si>
  <si>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</si>
  <si>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</si>
  <si>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</si>
  <si>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</si>
  <si>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</si>
  <si>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</si>
  <si>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</si>
  <si>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</si>
  <si>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</si>
  <si>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</si>
  <si>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</si>
  <si>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</si>
  <si>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</si>
  <si>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</si>
  <si>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</si>
  <si>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</si>
  <si>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</si>
  <si>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</si>
  <si>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</si>
  <si>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</si>
  <si>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</si>
  <si>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</si>
  <si>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</si>
  <si>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</si>
  <si>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</si>
  <si>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</si>
  <si>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</si>
  <si>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</si>
  <si>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</si>
  <si>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</si>
  <si>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</si>
  <si>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</si>
  <si>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</si>
  <si>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</si>
  <si>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</si>
  <si>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</si>
  <si>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</si>
  <si>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</si>
  <si>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</si>
  <si>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</si>
  <si>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</si>
  <si>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</si>
  <si>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</si>
  <si>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</si>
  <si>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</si>
  <si>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</si>
  <si>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</si>
  <si>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</si>
  <si>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</si>
  <si>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</si>
  <si>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</si>
  <si>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</si>
  <si>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</si>
  <si>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</si>
  <si>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</si>
  <si>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</si>
  <si>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</si>
  <si>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</si>
  <si>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</si>
  <si>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</si>
  <si>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</si>
  <si>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</si>
  <si>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</si>
  <si>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</si>
  <si>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</si>
  <si>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</si>
  <si>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</si>
  <si>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</si>
  <si>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</si>
  <si>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</si>
  <si>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</si>
  <si>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</si>
  <si>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</si>
  <si>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</si>
  <si>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</si>
  <si>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</si>
  <si>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</si>
  <si>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</si>
  <si>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</si>
  <si>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</si>
  <si>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</si>
  <si>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</si>
  <si>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</si>
  <si>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</si>
  <si>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</si>
  <si>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</si>
  <si>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</si>
  <si>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</si>
  <si>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</si>
  <si>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</si>
  <si>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</si>
  <si>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</si>
  <si>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</si>
  <si>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</si>
  <si>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</si>
  <si>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</si>
  <si>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</si>
  <si>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</si>
  <si>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</si>
  <si>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</si>
  <si>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</si>
  <si>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</si>
  <si>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</si>
  <si>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</si>
  <si>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</si>
  <si>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</si>
  <si>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</si>
  <si>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</si>
  <si>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</si>
  <si>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</si>
  <si>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</si>
  <si>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</si>
  <si>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</si>
  <si>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</si>
  <si>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</si>
  <si>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</si>
  <si>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</si>
  <si>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</si>
  <si>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</si>
  <si>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</si>
  <si>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</si>
  <si>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</si>
  <si>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</si>
  <si>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</si>
  <si>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</si>
  <si>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</si>
  <si>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</si>
  <si>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</si>
  <si>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</si>
  <si>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</si>
  <si>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</si>
  <si>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</si>
  <si>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</si>
  <si>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</si>
  <si>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</si>
  <si>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</si>
  <si>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</si>
  <si>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</si>
  <si>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</si>
  <si>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</si>
  <si>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</si>
  <si>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</si>
  <si>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</si>
  <si>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</si>
  <si>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</si>
  <si>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</si>
  <si>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</si>
  <si>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</si>
  <si>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</si>
  <si>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</si>
  <si>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</si>
  <si>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</si>
  <si>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</si>
  <si>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</si>
  <si>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</si>
  <si>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</si>
  <si>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</si>
  <si>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</si>
  <si>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</si>
  <si>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</si>
  <si>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</si>
  <si>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</si>
  <si>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</si>
  <si>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</si>
  <si>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</si>
  <si>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</si>
  <si>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</si>
  <si>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</si>
  <si>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</si>
  <si>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</si>
  <si>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</si>
  <si>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</si>
  <si>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</si>
  <si>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</si>
  <si>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</si>
  <si>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</si>
  <si>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</si>
  <si>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</si>
  <si>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</si>
  <si>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</si>
  <si>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</si>
  <si>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</si>
  <si>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</si>
  <si>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</si>
  <si>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</si>
  <si>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</si>
  <si>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</si>
  <si>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</si>
  <si>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</si>
  <si>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</si>
  <si>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</si>
  <si>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</si>
  <si>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</si>
  <si>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</si>
  <si>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</si>
  <si>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</si>
  <si>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</si>
  <si>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</si>
  <si>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</si>
  <si>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</si>
  <si>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</si>
  <si>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</si>
  <si>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</si>
  <si>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</si>
  <si>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</si>
  <si>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</si>
  <si>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</si>
  <si>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</si>
  <si>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</si>
  <si>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</si>
  <si>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</si>
  <si>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</si>
  <si>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</si>
  <si>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</si>
  <si>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</si>
  <si>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</si>
  <si>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</si>
  <si>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</si>
  <si>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</si>
  <si>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</si>
  <si>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</si>
  <si>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</si>
  <si>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</si>
  <si>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</si>
  <si>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</si>
  <si>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</si>
  <si>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</si>
  <si>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</si>
  <si>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</si>
  <si>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</si>
  <si>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</si>
  <si>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</si>
  <si>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</si>
  <si>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</si>
  <si>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</si>
  <si>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</si>
  <si>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</si>
  <si>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</si>
  <si>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</si>
  <si>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</si>
  <si>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</si>
  <si>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</si>
  <si>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</si>
  <si>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</si>
  <si>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</si>
  <si>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</si>
  <si>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</si>
  <si>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</si>
  <si>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</si>
  <si>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</si>
  <si>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</si>
  <si>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</si>
  <si>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</si>
  <si>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</si>
  <si>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</si>
  <si>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</si>
  <si>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</si>
  <si>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</si>
  <si>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</si>
  <si>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</si>
  <si>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</si>
  <si>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</si>
  <si>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</si>
  <si>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</si>
  <si>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</si>
  <si>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</si>
  <si>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</si>
  <si>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</si>
  <si>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</si>
  <si>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</si>
  <si>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</si>
  <si>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</si>
  <si>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</si>
  <si>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</si>
  <si>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</si>
  <si>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</si>
  <si>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</si>
  <si>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</si>
  <si>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</si>
  <si>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</si>
  <si>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</si>
  <si>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</si>
  <si>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</si>
  <si>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</si>
  <si>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</si>
  <si>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</si>
  <si>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</si>
  <si>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</si>
  <si>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</si>
  <si>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</si>
  <si>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</si>
  <si>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5.2.2.</t>
  </si>
  <si>
    <t>5.3.1.</t>
  </si>
  <si>
    <t>5.3.2.</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</si>
  <si>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</si>
  <si>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</si>
  <si>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</si>
  <si>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</si>
  <si>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</si>
  <si>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</si>
  <si>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</si>
  <si>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</si>
  <si>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</si>
  <si>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</si>
  <si>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</si>
  <si>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</si>
  <si>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</si>
  <si>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</si>
  <si>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</si>
  <si>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</si>
  <si>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</si>
  <si>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</si>
  <si>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</si>
  <si>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</si>
  <si>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</si>
  <si>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</si>
  <si>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</si>
  <si>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</si>
  <si>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</si>
  <si>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</si>
  <si>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</si>
  <si>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</si>
  <si>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</si>
  <si>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</si>
  <si>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</si>
  <si>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</si>
  <si>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</si>
  <si>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</si>
  <si>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</si>
  <si>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</si>
  <si>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</si>
  <si>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</si>
  <si>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</si>
  <si>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</si>
  <si>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</si>
  <si>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</si>
  <si>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</si>
  <si>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</si>
  <si>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</si>
  <si>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</si>
  <si>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</si>
  <si>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</si>
  <si>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</si>
  <si>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</si>
  <si>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</si>
  <si>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</si>
  <si>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</si>
  <si>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</si>
  <si>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</si>
  <si>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</si>
  <si>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</si>
  <si>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</si>
  <si>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</si>
  <si>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</si>
  <si>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</si>
  <si>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</si>
  <si>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</si>
  <si>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</si>
  <si>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</si>
  <si>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</si>
  <si>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</si>
  <si>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</si>
  <si>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</si>
  <si>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</si>
  <si>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</si>
  <si>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</si>
  <si>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</si>
  <si>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</si>
  <si>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</si>
  <si>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</si>
  <si>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</si>
  <si>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</si>
  <si>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</si>
  <si>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</si>
  <si>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</si>
  <si>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</si>
  <si>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</si>
  <si>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</si>
  <si>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</si>
  <si>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</si>
  <si>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</si>
  <si>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</si>
  <si>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</si>
  <si>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</si>
  <si>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</si>
  <si>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</si>
  <si>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</si>
  <si>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</si>
  <si>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</si>
  <si>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</si>
  <si>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</si>
  <si>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</si>
  <si>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</si>
  <si>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</si>
  <si>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</si>
  <si>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</si>
  <si>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</si>
  <si>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</si>
  <si>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</si>
  <si>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</si>
  <si>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</si>
  <si>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</si>
  <si>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</si>
  <si>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</si>
  <si>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</si>
  <si>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</si>
  <si>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</si>
  <si>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</si>
  <si>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</si>
  <si>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</si>
  <si>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</si>
  <si>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</si>
  <si>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</si>
  <si>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</si>
  <si>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</si>
  <si>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</si>
  <si>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</si>
  <si>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</si>
  <si>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</si>
  <si>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</si>
  <si>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</si>
  <si>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</si>
  <si>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</si>
  <si>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</si>
  <si>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</si>
  <si>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 xml:space="preserve">5 PRIEMONĖ   „SKAITMENINIŲ, INFORMACINIŲ, KOMUNIKACINIŲ TECHNOLOGIJŲ TAIKYMAS VERSLE“ </t>
  </si>
  <si>
    <t xml:space="preserve">TRAK-LEADER-20VVG-05-05  </t>
  </si>
  <si>
    <t xml:space="preserve">TRAKŲ KRAŠTO </t>
  </si>
  <si>
    <t xml:space="preserve">TRAKŲ RAJONO </t>
  </si>
  <si>
    <t>Paraiška teikiama kvietimui, kuriame tinkamais pareiškejais gali būti: fiziniai ir juridiniai asmenys: ūkininkas ar kitas fizinis asmuo, labai maža įmonė, maža įmonė, registruoti Trakų krašto vietos veiklos grupės teritorijoje. 
Bendrosios tinkamumo sąlygos pareiškėjui numatytos Vietos projektų administravimo taisyklių 9 ir 10 punktuose.</t>
  </si>
  <si>
    <t>Taikomas mažiausiai vienas skaitmeninimo požymis pagal Projektų inovatyvumo vertinimo metodiką, patvirtintą Lietuvos Respublikos žemės ūkio ministro 2023 m. kovo 24 d. įsakymu Nr. 3D-181 „Dėl  projektų inovatyvumo vertinimo metodikos patvirtinimo“. Nuoroda (žr. aktualią suvestinę redakciją): https://www.e-tar.lt/portal/lt/legalAct/9264a980ca4811ed9978886e85107ab2/asr</t>
  </si>
  <si>
    <t>Modernizuoti VVG teritorijos žemės ūkio sektorių per skaitmenizaciją ir išmaniuosius sprendimus, pirmenybę teikiant ekologinei gamybai bei aukštos pridėtinės vertės augalininkystės ir (ar)  bitininkystės plėtrai.</t>
  </si>
  <si>
    <t xml:space="preserve">skirta nuo 30 iki 49,99 proc. paramos investicijų </t>
  </si>
  <si>
    <t xml:space="preserve">skirta nuo 50 proc. paramos investicijų </t>
  </si>
  <si>
    <t xml:space="preserve">Vietos projekto paraiškoje turi būti aiškiai nurodyta, kokios skaitmeninės technologijos (automotilizavimas, robotika, išmanieji jutikliai, ūkio valdymo sistemos ir pan.) bus diegiamos ir kokią pamatuojamą naudą turės konkretus žemės ūkio verslas.  Vertinama, kad projektas atitinka šį atrankos kriterijų, kai investicijos (-ų), skirtos (-ų) žemės ūkio skaitmeninimui, tinkamų finansuoti išlaidų vertė sudaro ne mažiau nei  X proc. visų vietos projekto tinkamų finansuoti išlaidų. 
Investicijos, skirtos skaitmeninimui, turi atitikti Projektų inovatyvumo vertinimo metodikos  1 priedo 3 kriterijaus "Skaitmeninimas" požymius ir jų apibūdinimą, kai skaitmeninimas  atspindi, kiek įgyvendinant projektą diegiamomis skaitmeninėmis technologijomis būtų generuojami ir integruojami duomenys, kurių pagrindu galėtų būti priimami sprendimai. </t>
  </si>
  <si>
    <t>Pateikus projekto  galutinę ir vėliau metines ataskaitas vertinama, ar paramos gavėjas nepakeitė projekto veiklų / įgyvendinimo sąlygų, kurios turėtų įtakos planuoto skaitmeninimo rezultatui. Atitiktis vietos projekto atrankos kriterijui nustatoma pagal vietos projekto ataskaitas ir pridedamus dokumentus.</t>
  </si>
  <si>
    <t>.</t>
  </si>
  <si>
    <t>Didesnis naujų darbo vietų skaičius</t>
  </si>
  <si>
    <t>Pagal VP paraiškoje (3 ir 5 dalys) ir verslo plane  pateiktą informaciją  ir kartu su paraiška pateiktais dokumentais (pvz. pareiškėjo  įsipareigojimas).</t>
  </si>
  <si>
    <t>sukuriama nuo 1,25  darbo vietos (etato)</t>
  </si>
  <si>
    <t>sukuriamos 2 ar daugiau darbo vietų (etatų)</t>
  </si>
  <si>
    <t>nuo 1 iki 4,99 procento</t>
  </si>
  <si>
    <t>nuo 5 iki 9,99 procento</t>
  </si>
  <si>
    <t>nuo 10 ir daugiau procentų</t>
  </si>
  <si>
    <t>ilgiau kaip 3 metai</t>
  </si>
  <si>
    <t xml:space="preserve"> ilgiau kaip 4 metai</t>
  </si>
  <si>
    <t>Pareiškėjas registruotas Trakų krašto VVG teritorijoje</t>
  </si>
  <si>
    <t>Diegiamos skaitmeninės technologijos (automotilizavimas, robotika, išmanieji jutikliai, ūkio valdymo sistemos) ir investicijos (-ų), skirtos (-ų) žemės ūkio skaitmenizavimui, tinkamų finansuoti išlaidų vertė ne mažesnė nei  visų vietos projekto tinkamų finansuoti išlaidų vertės.</t>
  </si>
  <si>
    <t>Projektui įgyvendinti prašoma mažesnio paramos intensyvumo negu nurodyta kvietime</t>
  </si>
  <si>
    <t xml:space="preserve">Pagal VP paraiškoje (3, 5 ir 6 dalys) ir verslo plane  pateiktą informaciją  ir kartu su paraiška pateiktus dokumentus, jeigu tokie reikalingi. 
 Vertinamas skirtumas tarp maksimaliai galimo taikyti paramos intensyvumo proc.ir  vietos projekto paraiškoje nurodyto paramos intensyvumo proc. (pvz.: maksimaliai galimas paramos intensyvumas kvietime yra 65 proc., o paraiškoje nurodytas 56 proc. paramos intensyvumas 65 - 56 = 9 proc. ).  Skirtumo skaičius lyginamas su atrankos kriterijuje nurodyta skirtumo reikšme. </t>
  </si>
  <si>
    <t>Netaikoma</t>
  </si>
  <si>
    <t>Atitiktis atrankos kriterijui nustatoma paraiškos/ mokėjimo prašymų/ įgyvendinimo ataskaitų vertinimo metu pagal vietos projekto vykdytojo pateiktus duomenis ir/arba pridedamus dokumentus („Sodra", darbo sutartys)</t>
  </si>
  <si>
    <t>Pagal VP paraiškoje (3 ir 5 dalys) pateiktą informaciją  ir kartu su paraiška pateiktais dokumentais (pvz. pareiškėjo  įsipareigojimas). 
 Vertinama vadovaujantis JAR duomenimis, tikrinant paraiškos teikėjo registracijos vietą ir bei registracijos datą.</t>
  </si>
  <si>
    <t>Vertinant  galutinę projekto ataskaitą ir metines ataskaitas, vadovaujamasi JAR duomenimis, tikrinant,  ar paramos gavėjas nepakeitė registracijos vietos.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</si>
</sst>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80"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s>
  <fills count="2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8">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rgb="FF000000"/>
      </bottom>
      <diagonal/>
    </border>
  </borders>
  <cellStyleXfs count="10">
    <xf numFmtId="0" fontId="0" fillId="0" borderId="0"/>
    <xf numFmtId="43"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43" fontId="16" fillId="0" borderId="5" applyFont="0" applyFill="0" applyBorder="0" applyAlignment="0" applyProtection="0"/>
    <xf numFmtId="0" fontId="2" fillId="0" borderId="5"/>
    <xf numFmtId="0" fontId="1" fillId="24" borderId="0" applyNumberFormat="0" applyBorder="0" applyAlignment="0" applyProtection="0"/>
    <xf numFmtId="0" fontId="1" fillId="25" borderId="0" applyNumberFormat="0" applyBorder="0" applyAlignment="0" applyProtection="0"/>
  </cellStyleXfs>
  <cellXfs count="515">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43" fontId="34" fillId="16" borderId="21" xfId="1" applyFont="1" applyFill="1" applyBorder="1" applyProtection="1"/>
    <xf numFmtId="43" fontId="34" fillId="16" borderId="21" xfId="1" applyFont="1" applyFill="1" applyBorder="1" applyAlignment="1" applyProtection="1">
      <alignment wrapText="1"/>
    </xf>
    <xf numFmtId="43"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17" fillId="0" borderId="0" xfId="0" applyFont="1" applyAlignment="1">
      <alignment vertical="center"/>
    </xf>
    <xf numFmtId="0" fontId="10" fillId="0" borderId="5" xfId="0" applyFont="1" applyBorder="1"/>
    <xf numFmtId="0" fontId="4" fillId="0" borderId="5" xfId="0" applyFont="1" applyBorder="1"/>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3"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43"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43"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43"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12" fillId="9"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12" fillId="9" borderId="0" xfId="0" applyFont="1" applyFill="1" applyProtection="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4" borderId="23" xfId="8" applyBorder="1" applyAlignment="1" applyProtection="1">
      <alignment horizontal="center" vertical="center" wrapText="1"/>
      <protection locked="0"/>
    </xf>
    <xf numFmtId="0" fontId="1" fillId="24" borderId="23" xfId="8" applyBorder="1" applyAlignment="1" applyProtection="1">
      <alignment horizontal="right" vertical="center" wrapText="1"/>
      <protection locked="0"/>
    </xf>
    <xf numFmtId="0" fontId="1" fillId="24" borderId="8" xfId="8" applyBorder="1" applyAlignment="1" applyProtection="1">
      <alignment horizontal="center" vertical="center" wrapText="1"/>
      <protection locked="0"/>
    </xf>
    <xf numFmtId="0" fontId="1" fillId="24" borderId="8" xfId="8" applyBorder="1" applyAlignment="1" applyProtection="1">
      <alignment horizontal="right" vertical="center" wrapText="1"/>
      <protection locked="0"/>
    </xf>
    <xf numFmtId="0" fontId="1" fillId="25" borderId="21" xfId="9" applyBorder="1" applyAlignment="1">
      <alignment horizontal="center" vertical="center" wrapText="1"/>
    </xf>
    <xf numFmtId="0" fontId="1" fillId="25" borderId="21" xfId="9" applyBorder="1" applyAlignment="1">
      <alignment horizontal="right" vertical="center" wrapText="1"/>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5"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14" fillId="5" borderId="8" xfId="0" applyFont="1" applyFill="1" applyBorder="1" applyAlignment="1">
      <alignment vertical="center" wrapText="1"/>
    </xf>
    <xf numFmtId="0" fontId="26" fillId="17" borderId="12" xfId="0" applyFont="1" applyFill="1" applyBorder="1" applyAlignment="1">
      <alignment vertical="center" wrapText="1"/>
    </xf>
    <xf numFmtId="0" fontId="12" fillId="0" borderId="0" xfId="0" applyFont="1" applyAlignment="1">
      <alignment horizontal="center"/>
    </xf>
    <xf numFmtId="0" fontId="17" fillId="7" borderId="8" xfId="0" applyFont="1" applyFill="1" applyBorder="1" applyAlignment="1">
      <alignment horizontal="center" vertical="center" wrapText="1"/>
    </xf>
    <xf numFmtId="0" fontId="12" fillId="0" borderId="5" xfId="0" applyFont="1" applyBorder="1" applyAlignment="1">
      <alignment wrapText="1"/>
    </xf>
    <xf numFmtId="0" fontId="12" fillId="9" borderId="8" xfId="0" applyFont="1" applyFill="1" applyBorder="1" applyAlignment="1" applyProtection="1">
      <alignment vertical="center" wrapText="1"/>
      <protection locked="0"/>
    </xf>
    <xf numFmtId="0" fontId="12" fillId="13" borderId="8" xfId="0" applyFont="1" applyFill="1" applyBorder="1" applyAlignment="1" applyProtection="1">
      <alignment wrapText="1"/>
      <protection locked="0"/>
    </xf>
    <xf numFmtId="0" fontId="12" fillId="9" borderId="8" xfId="0" applyFont="1" applyFill="1" applyBorder="1" applyAlignment="1" applyProtection="1">
      <alignment horizontal="center" vertical="center"/>
      <protection locked="0"/>
    </xf>
    <xf numFmtId="0" fontId="12" fillId="7" borderId="8" xfId="0" applyFont="1" applyFill="1" applyBorder="1"/>
    <xf numFmtId="0" fontId="12" fillId="4" borderId="8" xfId="0" applyFont="1" applyFill="1" applyBorder="1" applyProtection="1">
      <protection locked="0"/>
    </xf>
    <xf numFmtId="0" fontId="12" fillId="9" borderId="8" xfId="0" applyFont="1" applyFill="1" applyBorder="1" applyAlignment="1" applyProtection="1">
      <alignment horizontal="center"/>
      <protection locked="0"/>
    </xf>
    <xf numFmtId="0" fontId="12" fillId="9" borderId="8" xfId="0" applyFont="1" applyFill="1" applyBorder="1" applyProtection="1">
      <protection locked="0"/>
    </xf>
    <xf numFmtId="0" fontId="15" fillId="0" borderId="5" xfId="5" applyFont="1"/>
    <xf numFmtId="0" fontId="15" fillId="9" borderId="8" xfId="0" applyFont="1" applyFill="1" applyBorder="1" applyAlignment="1" applyProtection="1">
      <alignment horizontal="center"/>
      <protection locked="0"/>
    </xf>
    <xf numFmtId="0" fontId="15" fillId="9" borderId="8" xfId="5" applyFont="1" applyFill="1" applyBorder="1" applyAlignment="1" applyProtection="1">
      <alignment vertical="center" wrapText="1"/>
      <protection locked="0"/>
    </xf>
    <xf numFmtId="0" fontId="15" fillId="9" borderId="8" xfId="5" applyFont="1" applyFill="1" applyBorder="1" applyAlignment="1" applyProtection="1">
      <alignment wrapText="1"/>
      <protection locked="0"/>
    </xf>
    <xf numFmtId="0" fontId="15" fillId="9" borderId="8" xfId="5" applyFont="1" applyFill="1" applyBorder="1" applyAlignment="1" applyProtection="1">
      <alignment horizontal="center"/>
      <protection locked="0"/>
    </xf>
    <xf numFmtId="0" fontId="15" fillId="9" borderId="8" xfId="5" applyFont="1" applyFill="1" applyBorder="1" applyProtection="1">
      <protection locked="0"/>
    </xf>
    <xf numFmtId="0" fontId="17" fillId="9" borderId="8" xfId="0" applyFont="1" applyFill="1" applyBorder="1" applyAlignment="1" applyProtection="1">
      <alignment horizontal="left" vertical="center"/>
      <protection locked="0"/>
    </xf>
    <xf numFmtId="0" fontId="61" fillId="0" borderId="0" xfId="0" applyFont="1" applyAlignment="1">
      <alignment vertical="center"/>
    </xf>
    <xf numFmtId="0" fontId="52" fillId="0" borderId="0" xfId="0" applyFont="1" applyAlignment="1">
      <alignment vertical="center"/>
    </xf>
    <xf numFmtId="0" fontId="14" fillId="16" borderId="8" xfId="0" applyFont="1" applyFill="1" applyBorder="1" applyAlignment="1">
      <alignment horizontal="center" wrapText="1"/>
    </xf>
    <xf numFmtId="14" fontId="4" fillId="2" borderId="5" xfId="0" applyNumberFormat="1" applyFont="1" applyFill="1" applyBorder="1" applyAlignment="1">
      <alignment vertical="center"/>
    </xf>
    <xf numFmtId="0" fontId="46" fillId="21"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5" borderId="8" xfId="0" applyFont="1" applyFill="1" applyBorder="1" applyAlignment="1">
      <alignment horizontal="left" vertical="top"/>
    </xf>
    <xf numFmtId="0" fontId="47" fillId="5" borderId="8" xfId="0" applyFont="1" applyFill="1" applyBorder="1" applyAlignment="1">
      <alignment horizontal="left" vertical="top" wrapText="1"/>
    </xf>
    <xf numFmtId="0" fontId="47" fillId="0" borderId="8" xfId="0" applyFont="1" applyBorder="1" applyAlignment="1">
      <alignment horizontal="left" vertical="top"/>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1" borderId="8" xfId="0" applyFont="1" applyFill="1" applyBorder="1" applyAlignment="1">
      <alignment horizontal="right" vertical="center" wrapText="1"/>
    </xf>
    <xf numFmtId="0" fontId="47" fillId="0" borderId="8" xfId="0" applyFont="1" applyBorder="1" applyAlignment="1">
      <alignment vertical="center"/>
    </xf>
    <xf numFmtId="0" fontId="39" fillId="0" borderId="0" xfId="0" applyFont="1" applyAlignment="1">
      <alignment horizontal="center"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8" xfId="0" applyFont="1" applyFill="1" applyBorder="1" applyAlignment="1">
      <alignment vertical="center"/>
    </xf>
    <xf numFmtId="0" fontId="4" fillId="22" borderId="10" xfId="0" applyFont="1" applyFill="1" applyBorder="1" applyAlignment="1" applyProtection="1">
      <alignment horizontal="center" vertical="center" wrapText="1"/>
      <protection locked="0"/>
    </xf>
    <xf numFmtId="0" fontId="4" fillId="22" borderId="11" xfId="0" applyFont="1" applyFill="1" applyBorder="1" applyAlignment="1" applyProtection="1">
      <alignment horizontal="center" vertical="center" wrapText="1"/>
      <protection locked="0"/>
    </xf>
    <xf numFmtId="0" fontId="4" fillId="22" borderId="12" xfId="0" applyFont="1" applyFill="1" applyBorder="1" applyAlignment="1" applyProtection="1">
      <alignment horizontal="center" vertical="center" wrapText="1"/>
      <protection locked="0"/>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4"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4" fontId="4" fillId="3" borderId="27" xfId="0" applyNumberFormat="1" applyFont="1" applyFill="1" applyBorder="1" applyAlignment="1" applyProtection="1">
      <alignment horizontal="center" vertical="center" wrapText="1"/>
      <protection locked="0"/>
    </xf>
    <xf numFmtId="0" fontId="4" fillId="6" borderId="5" xfId="0" applyFont="1" applyFill="1" applyBorder="1" applyAlignment="1" applyProtection="1">
      <alignment horizontal="center" vertical="center" wrapText="1"/>
      <protection locked="0"/>
    </xf>
    <xf numFmtId="0" fontId="39" fillId="9" borderId="8"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2" fillId="9" borderId="10" xfId="0" applyFont="1" applyFill="1" applyBorder="1" applyAlignment="1" applyProtection="1">
      <alignment horizontal="center" vertical="center" wrapText="1"/>
      <protection locked="0"/>
    </xf>
    <xf numFmtId="0" fontId="12" fillId="9" borderId="11" xfId="0" applyFont="1" applyFill="1" applyBorder="1" applyAlignment="1" applyProtection="1">
      <alignment horizontal="center" vertical="center" wrapText="1"/>
      <protection locked="0"/>
    </xf>
    <xf numFmtId="0" fontId="12" fillId="9" borderId="12" xfId="0" applyFont="1" applyFill="1" applyBorder="1" applyAlignment="1" applyProtection="1">
      <alignment horizontal="center" vertical="center" wrapText="1"/>
      <protection locked="0"/>
    </xf>
    <xf numFmtId="0" fontId="4" fillId="16" borderId="8" xfId="0" applyFont="1" applyFill="1" applyBorder="1" applyAlignment="1">
      <alignment horizontal="left" vertical="center"/>
    </xf>
    <xf numFmtId="0" fontId="67" fillId="0" borderId="0" xfId="0" applyFont="1" applyAlignment="1">
      <alignment horizontal="center" vertical="top" wrapText="1"/>
    </xf>
    <xf numFmtId="0" fontId="4" fillId="22" borderId="10" xfId="0" applyFont="1" applyFill="1" applyBorder="1" applyAlignment="1" applyProtection="1">
      <alignment horizontal="left" vertical="center" wrapText="1"/>
      <protection locked="0"/>
    </xf>
    <xf numFmtId="0" fontId="4" fillId="22" borderId="11" xfId="0" applyFont="1" applyFill="1" applyBorder="1" applyAlignment="1" applyProtection="1">
      <alignment horizontal="left" vertical="center" wrapText="1"/>
      <protection locked="0"/>
    </xf>
    <xf numFmtId="0" fontId="4" fillId="22"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2" borderId="14" xfId="0" applyFont="1" applyFill="1" applyBorder="1" applyAlignment="1">
      <alignment horizont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9" borderId="8" xfId="0" applyFont="1" applyFill="1" applyBorder="1" applyAlignment="1">
      <alignment horizontal="left" wrapText="1"/>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26" fillId="9" borderId="10" xfId="0" applyFont="1" applyFill="1" applyBorder="1" applyAlignment="1" applyProtection="1">
      <alignment horizontal="center" vertical="center" wrapText="1"/>
      <protection locked="0"/>
    </xf>
    <xf numFmtId="0" fontId="26" fillId="9" borderId="11" xfId="0" applyFont="1" applyFill="1" applyBorder="1" applyAlignment="1" applyProtection="1">
      <alignment horizontal="center" vertical="center" wrapText="1"/>
      <protection locked="0"/>
    </xf>
    <xf numFmtId="0" fontId="26" fillId="9" borderId="12" xfId="0" applyFont="1" applyFill="1" applyBorder="1" applyAlignment="1" applyProtection="1">
      <alignment horizontal="center" vertical="center" wrapText="1"/>
      <protection locked="0"/>
    </xf>
    <xf numFmtId="0" fontId="4" fillId="9" borderId="10" xfId="0"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4" fillId="9" borderId="12" xfId="0" applyFont="1" applyFill="1" applyBorder="1" applyAlignment="1" applyProtection="1">
      <alignment horizontal="center" vertical="center" wrapText="1"/>
      <protection locked="0"/>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43" fontId="4" fillId="19" borderId="10" xfId="1" applyFont="1" applyFill="1" applyBorder="1" applyAlignment="1" applyProtection="1">
      <alignment horizontal="center" vertical="center"/>
    </xf>
    <xf numFmtId="43"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43"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0" fontId="12" fillId="4" borderId="10" xfId="0" applyFont="1" applyFill="1" applyBorder="1" applyAlignment="1" applyProtection="1">
      <alignment horizontal="center"/>
      <protection locked="0"/>
    </xf>
    <xf numFmtId="0" fontId="12" fillId="4" borderId="12" xfId="0" applyFont="1" applyFill="1" applyBorder="1" applyAlignment="1" applyProtection="1">
      <alignment horizontal="center"/>
      <protection locked="0"/>
    </xf>
    <xf numFmtId="0" fontId="12" fillId="9" borderId="10" xfId="0" applyFont="1" applyFill="1" applyBorder="1" applyAlignment="1" applyProtection="1">
      <alignment vertical="center" wrapText="1"/>
      <protection locked="0"/>
    </xf>
    <xf numFmtId="0" fontId="12" fillId="9" borderId="11" xfId="0" applyFont="1" applyFill="1" applyBorder="1" applyAlignment="1" applyProtection="1">
      <alignment vertical="center" wrapText="1"/>
      <protection locked="0"/>
    </xf>
    <xf numFmtId="0" fontId="12" fillId="9" borderId="12" xfId="0" applyFont="1" applyFill="1" applyBorder="1" applyAlignment="1" applyProtection="1">
      <alignment vertical="center" wrapText="1"/>
      <protection locked="0"/>
    </xf>
    <xf numFmtId="0" fontId="17" fillId="7" borderId="8" xfId="0" applyFont="1" applyFill="1" applyBorder="1" applyAlignment="1">
      <alignment horizontal="left"/>
    </xf>
    <xf numFmtId="0" fontId="17" fillId="7" borderId="8" xfId="0" applyFont="1" applyFill="1" applyBorder="1" applyAlignment="1">
      <alignment horizontal="left" vertical="center"/>
    </xf>
    <xf numFmtId="0" fontId="12" fillId="13" borderId="8" xfId="0" applyFont="1" applyFill="1" applyBorder="1" applyAlignment="1" applyProtection="1">
      <alignment horizontal="center" vertical="center" wrapText="1"/>
      <protection locked="0"/>
    </xf>
    <xf numFmtId="0" fontId="17" fillId="7" borderId="10" xfId="0" applyFont="1" applyFill="1" applyBorder="1" applyAlignment="1">
      <alignment horizontal="center" vertical="center"/>
    </xf>
    <xf numFmtId="0" fontId="17" fillId="7" borderId="11" xfId="0" applyFont="1" applyFill="1" applyBorder="1" applyAlignment="1">
      <alignment horizontal="center" vertical="center"/>
    </xf>
    <xf numFmtId="0" fontId="17" fillId="7" borderId="12" xfId="0"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17" fillId="4" borderId="10" xfId="0" applyFont="1" applyFill="1" applyBorder="1" applyAlignment="1" applyProtection="1">
      <alignment horizontal="center" vertical="center"/>
      <protection locked="0"/>
    </xf>
    <xf numFmtId="0" fontId="17" fillId="4" borderId="12" xfId="0" applyFont="1" applyFill="1" applyBorder="1" applyAlignment="1" applyProtection="1">
      <alignment horizontal="center" vertical="center"/>
      <protection locked="0"/>
    </xf>
    <xf numFmtId="0" fontId="12" fillId="9" borderId="10" xfId="0" applyFont="1" applyFill="1" applyBorder="1" applyAlignment="1" applyProtection="1">
      <alignment horizontal="left" vertical="center"/>
      <protection locked="0"/>
    </xf>
    <xf numFmtId="0" fontId="12" fillId="9" borderId="11" xfId="0" applyFont="1" applyFill="1" applyBorder="1" applyAlignment="1" applyProtection="1">
      <alignment horizontal="left" vertical="center"/>
      <protection locked="0"/>
    </xf>
    <xf numFmtId="0" fontId="12" fillId="9" borderId="12" xfId="0" applyFont="1" applyFill="1" applyBorder="1" applyAlignment="1" applyProtection="1">
      <alignment horizontal="left" vertical="center"/>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2" fillId="10" borderId="8" xfId="0" applyFont="1" applyFill="1" applyBorder="1" applyAlignment="1">
      <alignment horizontal="center"/>
    </xf>
    <xf numFmtId="0" fontId="48"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left" vertical="top" wrapText="1"/>
    </xf>
    <xf numFmtId="0" fontId="59" fillId="10" borderId="8" xfId="0" applyFont="1" applyFill="1" applyBorder="1" applyAlignment="1">
      <alignment horizontal="center" vertical="top" wrapText="1"/>
    </xf>
    <xf numFmtId="0" fontId="53" fillId="10" borderId="8" xfId="0" applyFont="1" applyFill="1" applyBorder="1" applyAlignment="1">
      <alignment horizontal="left" vertical="top" wrapText="1"/>
    </xf>
    <xf numFmtId="0" fontId="53" fillId="10" borderId="8" xfId="0" applyFont="1" applyFill="1" applyBorder="1" applyAlignment="1">
      <alignment horizontal="center" vertical="top" wrapText="1"/>
    </xf>
    <xf numFmtId="0" fontId="53" fillId="10" borderId="8" xfId="0" applyFont="1" applyFill="1" applyBorder="1" applyAlignment="1">
      <alignment horizontal="center" vertical="center" wrapText="1"/>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9" fillId="10" borderId="8" xfId="0" applyFont="1" applyFill="1" applyBorder="1" applyAlignment="1">
      <alignmen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paryškinimas 1" xfId="8" builtinId="30"/>
    <cellStyle name="40% – paryškinimas 3" xfId="9" builtinId="39"/>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7620</xdr:rowOff>
        </xdr:from>
        <xdr:to>
          <xdr:col>3</xdr:col>
          <xdr:colOff>1135380</xdr:colOff>
          <xdr:row>23</xdr:row>
          <xdr:rowOff>121920</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en-US" sz="1100" b="0" i="0" u="none" strike="noStrike" baseline="0">
                  <a:solidFill>
                    <a:srgbClr val="000000"/>
                  </a:solidFill>
                  <a:latin typeface="Arial"/>
                  <a:cs typeface="Arial"/>
                </a:rPr>
                <a:t>Eksportuoti į PDF</a:t>
              </a:r>
            </a:p>
            <a:p>
              <a:pPr algn="ctr" rtl="0">
                <a:defRPr sz="1000"/>
              </a:pPr>
              <a:endParaRPr lang="en-US"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topLeftCell="A9" zoomScaleNormal="100" workbookViewId="0">
      <selection activeCell="C9" sqref="C9"/>
    </sheetView>
  </sheetViews>
  <sheetFormatPr defaultColWidth="12.59765625" defaultRowHeight="15" customHeight="1" x14ac:dyDescent="0.25"/>
  <cols>
    <col min="1" max="1" width="8.69921875" style="18" customWidth="1"/>
    <col min="2" max="2" width="50" style="18" customWidth="1"/>
    <col min="3" max="3" width="61.69921875" style="18" customWidth="1"/>
    <col min="4" max="17" width="7.69921875" style="18" customWidth="1"/>
    <col min="18" max="26" width="7.59765625" style="18" customWidth="1"/>
    <col min="27" max="16384" width="12.59765625" style="18"/>
  </cols>
  <sheetData>
    <row r="1" spans="1:26" ht="13.5" customHeight="1" x14ac:dyDescent="0.3">
      <c r="A1" s="15"/>
      <c r="B1" s="311"/>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12"/>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12"/>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13"/>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3">
      <c r="A6" s="281"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0"/>
      <c r="B7" s="164" t="s">
        <v>848</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4"/>
      <c r="B8" s="166" t="s">
        <v>849</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3">
      <c r="A9" s="21"/>
      <c r="B9" s="162" t="s">
        <v>847</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3">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3">
      <c r="A15" s="316" t="s">
        <v>576</v>
      </c>
      <c r="B15" s="102" t="s">
        <v>577</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316"/>
      <c r="B16" s="103" t="s">
        <v>578</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3">
      <c r="A17" s="104"/>
      <c r="B17" s="105" t="s">
        <v>579</v>
      </c>
      <c r="C17" s="106" t="s">
        <v>903</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3">
      <c r="A18" s="314">
        <v>1</v>
      </c>
      <c r="B18" s="314" t="s">
        <v>580</v>
      </c>
      <c r="C18" s="305" t="s">
        <v>581</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3">
      <c r="A19" s="314"/>
      <c r="B19" s="314"/>
      <c r="C19" s="305"/>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14">
        <v>2</v>
      </c>
      <c r="B20" s="314" t="s">
        <v>582</v>
      </c>
      <c r="C20" s="315" t="s">
        <v>583</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3">
      <c r="A21" s="314"/>
      <c r="B21" s="314"/>
      <c r="C21" s="315"/>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3">
      <c r="A22" s="314"/>
      <c r="B22" s="314"/>
      <c r="C22" s="315"/>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3">
      <c r="A23" s="309">
        <v>3</v>
      </c>
      <c r="B23" s="310" t="s">
        <v>584</v>
      </c>
      <c r="C23" s="305" t="s">
        <v>585</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3">
      <c r="A24" s="309"/>
      <c r="B24" s="310"/>
      <c r="C24" s="305"/>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3">
      <c r="A25" s="309"/>
      <c r="B25" s="310"/>
      <c r="C25" s="305"/>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3">
      <c r="A26" s="309">
        <v>4</v>
      </c>
      <c r="B26" s="310" t="s">
        <v>586</v>
      </c>
      <c r="C26" s="305" t="s">
        <v>587</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3">
      <c r="A27" s="309"/>
      <c r="B27" s="310"/>
      <c r="C27" s="305"/>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3">
      <c r="A28" s="309"/>
      <c r="B28" s="310"/>
      <c r="C28" s="305"/>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3">
      <c r="A29" s="309"/>
      <c r="B29" s="310"/>
      <c r="C29" s="305"/>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04">
        <v>5</v>
      </c>
      <c r="B30" s="304" t="s">
        <v>588</v>
      </c>
      <c r="C30" s="305" t="s">
        <v>589</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04"/>
      <c r="B31" s="304"/>
      <c r="C31" s="305"/>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3">
      <c r="A32" s="304"/>
      <c r="B32" s="304"/>
      <c r="C32" s="305"/>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3">
      <c r="A33" s="304"/>
      <c r="B33" s="304"/>
      <c r="C33" s="305"/>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04">
        <v>6</v>
      </c>
      <c r="B34" s="304" t="s">
        <v>590</v>
      </c>
      <c r="C34" s="305" t="s">
        <v>591</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04"/>
      <c r="B35" s="304"/>
      <c r="C35" s="305"/>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10">
        <v>7</v>
      </c>
      <c r="B36" s="310" t="s">
        <v>592</v>
      </c>
      <c r="C36" s="308" t="s">
        <v>593</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10"/>
      <c r="B37" s="310"/>
      <c r="C37" s="308"/>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09">
        <v>8</v>
      </c>
      <c r="B38" s="310" t="s">
        <v>594</v>
      </c>
      <c r="C38" s="305" t="s">
        <v>595</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09"/>
      <c r="B39" s="310"/>
      <c r="C39" s="305"/>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09">
        <v>9</v>
      </c>
      <c r="B40" s="310" t="s">
        <v>596</v>
      </c>
      <c r="C40" s="305" t="s">
        <v>597</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3">
      <c r="A41" s="309"/>
      <c r="B41" s="310"/>
      <c r="C41" s="305"/>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3">
      <c r="A42" s="309">
        <v>10</v>
      </c>
      <c r="B42" s="310" t="s">
        <v>598</v>
      </c>
      <c r="C42" s="305" t="s">
        <v>599</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3">
      <c r="A43" s="309"/>
      <c r="B43" s="310"/>
      <c r="C43" s="305"/>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09">
        <v>11</v>
      </c>
      <c r="B44" s="310" t="s">
        <v>600</v>
      </c>
      <c r="C44" s="307" t="s">
        <v>601</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09"/>
      <c r="B45" s="310"/>
      <c r="C45" s="307"/>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04">
        <v>12</v>
      </c>
      <c r="B46" s="304" t="s">
        <v>602</v>
      </c>
      <c r="C46" s="305" t="s">
        <v>839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04"/>
      <c r="B47" s="304"/>
      <c r="C47" s="308"/>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04">
        <v>13</v>
      </c>
      <c r="B48" s="304" t="s">
        <v>603</v>
      </c>
      <c r="C48" s="308" t="s">
        <v>604</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04"/>
      <c r="B49" s="304"/>
      <c r="C49" s="308"/>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04">
        <v>14</v>
      </c>
      <c r="B50" s="304" t="s">
        <v>605</v>
      </c>
      <c r="C50" s="305" t="s">
        <v>606</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04"/>
      <c r="B51" s="304"/>
      <c r="C51" s="305"/>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04">
        <v>15</v>
      </c>
      <c r="B52" s="304" t="s">
        <v>607</v>
      </c>
      <c r="C52" s="305" t="s">
        <v>608</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04"/>
      <c r="B53" s="304"/>
      <c r="C53" s="305"/>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04">
        <v>16</v>
      </c>
      <c r="B54" s="304" t="s">
        <v>609</v>
      </c>
      <c r="C54" s="307" t="s">
        <v>610</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04"/>
      <c r="B55" s="304"/>
      <c r="C55" s="307"/>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04">
        <v>17</v>
      </c>
      <c r="B56" s="304" t="s">
        <v>611</v>
      </c>
      <c r="C56" s="306" t="s">
        <v>612</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04"/>
      <c r="B57" s="304"/>
      <c r="C57" s="306"/>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04">
        <v>18</v>
      </c>
      <c r="B58" s="304" t="s">
        <v>613</v>
      </c>
      <c r="C58" s="306" t="s">
        <v>614</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04"/>
      <c r="B59" s="304"/>
      <c r="C59" s="306"/>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04">
        <v>19</v>
      </c>
      <c r="B60" s="304" t="s">
        <v>615</v>
      </c>
      <c r="C60" s="307" t="s">
        <v>616</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04"/>
      <c r="B61" s="304"/>
      <c r="C61" s="307"/>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04"/>
      <c r="B62" s="304"/>
      <c r="C62" s="307"/>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04"/>
      <c r="B63" s="304"/>
      <c r="C63" s="307"/>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04">
        <v>20</v>
      </c>
      <c r="B64" s="304" t="s">
        <v>617</v>
      </c>
      <c r="C64" s="307" t="s">
        <v>618</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04"/>
      <c r="B65" s="304"/>
      <c r="C65" s="307"/>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04">
        <v>21</v>
      </c>
      <c r="B66" s="304" t="s">
        <v>619</v>
      </c>
      <c r="C66" s="307" t="s">
        <v>620</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04"/>
      <c r="B67" s="304"/>
      <c r="C67" s="307"/>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04">
        <v>22</v>
      </c>
      <c r="B68" s="304" t="s">
        <v>621</v>
      </c>
      <c r="C68" s="305" t="s">
        <v>622</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04"/>
      <c r="B69" s="304"/>
      <c r="C69" s="305"/>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04">
        <v>21</v>
      </c>
      <c r="B70" s="304" t="s">
        <v>623</v>
      </c>
      <c r="C70" s="305" t="s">
        <v>624</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04"/>
      <c r="B71" s="304"/>
      <c r="C71" s="305"/>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04">
        <v>22</v>
      </c>
      <c r="B72" s="304" t="s">
        <v>625</v>
      </c>
      <c r="C72" s="305" t="s">
        <v>626</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04"/>
      <c r="B73" s="304"/>
      <c r="C73" s="305"/>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04">
        <v>23</v>
      </c>
      <c r="B74" s="304" t="s">
        <v>627</v>
      </c>
      <c r="C74" s="305" t="s">
        <v>628</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04"/>
      <c r="B75" s="304"/>
      <c r="C75" s="305"/>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3">
      <c r="A76" s="304"/>
      <c r="B76" s="304"/>
      <c r="C76" s="305"/>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04"/>
      <c r="B77" s="304"/>
      <c r="C77" s="305"/>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04">
        <v>24</v>
      </c>
      <c r="B78" s="304" t="s">
        <v>629</v>
      </c>
      <c r="C78" s="306" t="s">
        <v>630</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3">
      <c r="A79" s="304"/>
      <c r="B79" s="304"/>
      <c r="C79" s="306"/>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3">
      <c r="A80" s="304"/>
      <c r="B80" s="304"/>
      <c r="C80" s="306"/>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B1:B4"/>
    <mergeCell ref="A18:A19"/>
    <mergeCell ref="B18:B19"/>
    <mergeCell ref="C18:C19"/>
    <mergeCell ref="A20:A22"/>
    <mergeCell ref="B20:B22"/>
    <mergeCell ref="C20:C22"/>
    <mergeCell ref="A15:A16"/>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1"/>
  <sheetViews>
    <sheetView zoomScale="67" zoomScaleNormal="106" workbookViewId="0">
      <selection activeCell="N36" sqref="N36"/>
    </sheetView>
  </sheetViews>
  <sheetFormatPr defaultColWidth="12.59765625" defaultRowHeight="15" customHeight="1" x14ac:dyDescent="0.25"/>
  <cols>
    <col min="1" max="1" width="4.19921875" style="25" customWidth="1"/>
    <col min="2" max="2" width="7.5" style="161" customWidth="1"/>
    <col min="3" max="3" width="8.59765625" style="149" customWidth="1"/>
    <col min="4" max="4" width="9.59765625" style="149" customWidth="1"/>
    <col min="5" max="5" width="5.69921875" style="149" customWidth="1"/>
    <col min="6" max="6" width="5" style="149" customWidth="1"/>
    <col min="7" max="7" width="3.59765625" style="149" customWidth="1"/>
    <col min="8" max="8" width="4.59765625" style="149" customWidth="1"/>
    <col min="9" max="9" width="37" style="149" customWidth="1"/>
    <col min="10" max="10" width="4.09765625" style="149" customWidth="1"/>
    <col min="11" max="11" width="2.59765625" style="149" customWidth="1"/>
    <col min="12" max="12" width="11.5" style="149" customWidth="1"/>
    <col min="13" max="14" width="7.59765625" style="149" customWidth="1"/>
    <col min="15" max="15" width="5.09765625" style="149" customWidth="1"/>
    <col min="16" max="27" width="7.59765625" style="149" customWidth="1"/>
    <col min="28" max="16384" width="12.59765625" style="149"/>
  </cols>
  <sheetData>
    <row r="1" spans="1:27" ht="12.75" customHeight="1" x14ac:dyDescent="0.25">
      <c r="B1" s="349" t="s">
        <v>8</v>
      </c>
      <c r="C1" s="348"/>
      <c r="D1" s="348"/>
      <c r="E1" s="348"/>
      <c r="F1" s="348"/>
      <c r="G1" s="348"/>
      <c r="H1" s="348"/>
      <c r="I1" s="348"/>
      <c r="J1" s="348"/>
      <c r="K1" s="148"/>
      <c r="L1" s="303"/>
      <c r="M1" s="148"/>
      <c r="N1" s="148"/>
      <c r="O1" s="148"/>
      <c r="P1" s="148"/>
      <c r="Q1" s="148"/>
      <c r="R1" s="148"/>
      <c r="S1" s="148"/>
      <c r="T1" s="148"/>
      <c r="U1" s="148"/>
      <c r="V1" s="148"/>
      <c r="W1" s="148"/>
      <c r="X1" s="148"/>
      <c r="Y1" s="148"/>
      <c r="Z1" s="148"/>
      <c r="AA1" s="148"/>
    </row>
    <row r="2" spans="1:27" ht="15.6" x14ac:dyDescent="0.25">
      <c r="B2" s="348"/>
      <c r="C2" s="348"/>
      <c r="D2" s="348"/>
      <c r="E2" s="348"/>
      <c r="F2" s="348"/>
      <c r="G2" s="348"/>
      <c r="H2" s="348"/>
      <c r="I2" s="348"/>
      <c r="J2" s="348"/>
      <c r="K2" s="148"/>
      <c r="L2" s="148"/>
      <c r="M2" s="148"/>
      <c r="N2" s="148"/>
      <c r="O2" s="148"/>
      <c r="P2" s="148"/>
      <c r="Q2" s="148"/>
      <c r="R2" s="148"/>
      <c r="S2" s="148"/>
      <c r="T2" s="148"/>
      <c r="U2" s="148"/>
      <c r="V2" s="148"/>
      <c r="W2" s="148"/>
      <c r="X2" s="148"/>
      <c r="Y2" s="148"/>
      <c r="Z2" s="148"/>
      <c r="AA2" s="148"/>
    </row>
    <row r="3" spans="1:27" ht="15.6" x14ac:dyDescent="0.25">
      <c r="B3" s="150"/>
      <c r="C3" s="150"/>
      <c r="D3" s="150"/>
      <c r="E3" s="150"/>
      <c r="F3" s="150"/>
      <c r="G3" s="151"/>
      <c r="H3" s="151"/>
      <c r="I3" s="151"/>
      <c r="J3" s="152"/>
      <c r="K3" s="148" t="s">
        <v>976</v>
      </c>
      <c r="L3" s="148"/>
      <c r="M3" s="148"/>
      <c r="N3" s="148"/>
      <c r="O3" s="148"/>
      <c r="P3" s="148"/>
      <c r="Q3" s="148"/>
      <c r="R3" s="148"/>
      <c r="S3" s="148"/>
      <c r="T3" s="148"/>
      <c r="U3" s="148"/>
      <c r="V3" s="148"/>
      <c r="W3" s="148"/>
      <c r="X3" s="148"/>
      <c r="Y3" s="148"/>
      <c r="Z3" s="148"/>
      <c r="AA3" s="148"/>
    </row>
    <row r="4" spans="1:27" ht="39.75" customHeight="1" x14ac:dyDescent="0.25">
      <c r="B4" s="356"/>
      <c r="C4" s="356"/>
      <c r="D4" s="356"/>
      <c r="E4" s="356"/>
      <c r="F4" s="356"/>
      <c r="G4" s="356"/>
      <c r="H4" s="356"/>
      <c r="I4" s="356"/>
      <c r="J4" s="356"/>
      <c r="K4" s="148"/>
      <c r="L4" s="148"/>
      <c r="M4" s="148"/>
      <c r="N4" s="148"/>
      <c r="O4" s="148"/>
      <c r="P4" s="148"/>
      <c r="Q4" s="148"/>
      <c r="R4" s="148"/>
      <c r="S4" s="148"/>
      <c r="T4" s="148"/>
      <c r="U4" s="148"/>
      <c r="V4" s="148"/>
      <c r="W4" s="148"/>
      <c r="X4" s="148"/>
      <c r="Y4" s="148"/>
      <c r="Z4" s="148"/>
      <c r="AA4" s="148"/>
    </row>
    <row r="5" spans="1:27" ht="15.75" customHeight="1" x14ac:dyDescent="0.25">
      <c r="B5" s="153"/>
      <c r="C5" s="153"/>
      <c r="D5" s="350" t="s">
        <v>320</v>
      </c>
      <c r="E5" s="351"/>
      <c r="F5" s="351"/>
      <c r="G5" s="351"/>
      <c r="H5" s="351"/>
      <c r="I5" s="153"/>
      <c r="J5" s="153"/>
      <c r="K5" s="148"/>
      <c r="L5" s="148"/>
      <c r="M5" s="148"/>
      <c r="N5" s="148"/>
      <c r="O5" s="148"/>
      <c r="P5" s="148"/>
      <c r="Q5" s="148"/>
      <c r="R5" s="148"/>
      <c r="S5" s="148"/>
      <c r="T5" s="148"/>
      <c r="U5" s="148"/>
      <c r="V5" s="148"/>
      <c r="W5" s="148"/>
      <c r="X5" s="148"/>
      <c r="Y5" s="148"/>
      <c r="Z5" s="148"/>
      <c r="AA5" s="148"/>
    </row>
    <row r="6" spans="1:27" ht="15.75" customHeight="1" x14ac:dyDescent="0.25">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5">
      <c r="B7" s="153"/>
      <c r="C7" s="153"/>
      <c r="D7" s="153"/>
      <c r="E7" s="352"/>
      <c r="F7" s="353"/>
      <c r="G7" s="353"/>
      <c r="H7" s="153"/>
      <c r="I7" s="153"/>
      <c r="J7" s="153"/>
      <c r="K7" s="148"/>
      <c r="L7" s="148"/>
      <c r="M7" s="148"/>
      <c r="N7" s="148"/>
      <c r="O7" s="148"/>
      <c r="P7" s="148"/>
      <c r="Q7" s="148"/>
      <c r="R7" s="148"/>
      <c r="S7" s="148"/>
      <c r="T7" s="148"/>
      <c r="U7" s="148"/>
      <c r="V7" s="148"/>
      <c r="W7" s="148"/>
      <c r="X7" s="148"/>
      <c r="Y7" s="148"/>
      <c r="Z7" s="148"/>
      <c r="AA7" s="148"/>
    </row>
    <row r="8" spans="1:27" ht="15.75" customHeight="1" x14ac:dyDescent="0.25">
      <c r="B8" s="153"/>
      <c r="C8" s="153"/>
      <c r="D8" s="153"/>
      <c r="E8" s="354" t="s">
        <v>2</v>
      </c>
      <c r="F8" s="351"/>
      <c r="G8" s="351"/>
      <c r="H8" s="153"/>
      <c r="I8" s="153"/>
      <c r="J8" s="153"/>
      <c r="K8" s="148"/>
      <c r="L8" s="148"/>
      <c r="M8" s="148"/>
      <c r="N8" s="148"/>
      <c r="O8" s="148"/>
      <c r="P8" s="148"/>
      <c r="Q8" s="148"/>
      <c r="R8" s="148"/>
      <c r="S8" s="148"/>
      <c r="T8" s="148"/>
      <c r="U8" s="148"/>
      <c r="V8" s="148"/>
      <c r="W8" s="148"/>
      <c r="X8" s="148"/>
      <c r="Y8" s="148"/>
      <c r="Z8" s="148"/>
      <c r="AA8" s="148"/>
    </row>
    <row r="9" spans="1:27" ht="19.2" customHeight="1" x14ac:dyDescent="0.25">
      <c r="B9" s="349" t="s">
        <v>9</v>
      </c>
      <c r="C9" s="348"/>
      <c r="D9" s="348"/>
      <c r="E9" s="348"/>
      <c r="F9" s="348"/>
      <c r="G9" s="348"/>
      <c r="H9" s="348"/>
      <c r="I9" s="348"/>
      <c r="J9" s="348"/>
      <c r="K9" s="148"/>
      <c r="L9" s="148"/>
      <c r="M9" s="148"/>
      <c r="N9" s="148"/>
      <c r="O9" s="148"/>
      <c r="P9" s="148"/>
      <c r="Q9" s="148"/>
      <c r="R9" s="148"/>
      <c r="S9" s="148"/>
      <c r="T9" s="148"/>
      <c r="U9" s="148"/>
      <c r="V9" s="148"/>
      <c r="W9" s="148"/>
      <c r="X9" s="148"/>
      <c r="Y9" s="148"/>
      <c r="Z9" s="148"/>
      <c r="AA9" s="148"/>
    </row>
    <row r="10" spans="1:27" ht="37.200000000000003" customHeight="1" x14ac:dyDescent="0.25">
      <c r="A10" s="27"/>
      <c r="B10" s="357" t="s">
        <v>977</v>
      </c>
      <c r="C10" s="358"/>
      <c r="D10" s="358"/>
      <c r="E10" s="358"/>
      <c r="F10" s="358"/>
      <c r="G10" s="358"/>
      <c r="H10" s="358"/>
      <c r="I10" s="358"/>
      <c r="J10" s="358"/>
      <c r="K10" s="158"/>
      <c r="L10" s="148"/>
      <c r="M10" s="148"/>
      <c r="N10" s="148"/>
      <c r="O10" s="148"/>
      <c r="P10" s="148"/>
      <c r="Q10" s="148"/>
      <c r="R10" s="148"/>
      <c r="S10" s="148"/>
      <c r="T10" s="148"/>
      <c r="U10" s="148"/>
      <c r="V10" s="148"/>
      <c r="W10" s="148"/>
      <c r="X10" s="148"/>
      <c r="Y10" s="148"/>
      <c r="Z10" s="148"/>
      <c r="AA10" s="148"/>
    </row>
    <row r="11" spans="1:27" ht="24.6" customHeight="1" x14ac:dyDescent="0.25">
      <c r="A11" s="94"/>
      <c r="B11" s="359" t="s">
        <v>978</v>
      </c>
      <c r="C11" s="360"/>
      <c r="D11" s="360"/>
      <c r="E11" s="360"/>
      <c r="F11" s="360"/>
      <c r="G11" s="360"/>
      <c r="H11" s="360"/>
      <c r="I11" s="360"/>
      <c r="J11" s="361"/>
      <c r="K11" s="148"/>
      <c r="L11" s="148"/>
      <c r="M11" s="148"/>
      <c r="N11" s="148"/>
      <c r="O11" s="148"/>
      <c r="P11" s="148"/>
      <c r="Q11" s="148"/>
      <c r="R11" s="148"/>
      <c r="S11" s="148"/>
      <c r="T11" s="148"/>
      <c r="U11" s="148"/>
      <c r="V11" s="148"/>
      <c r="W11" s="148"/>
      <c r="X11" s="148"/>
      <c r="Y11" s="148"/>
      <c r="Z11" s="148"/>
      <c r="AA11" s="148"/>
    </row>
    <row r="12" spans="1:27" ht="15.6" x14ac:dyDescent="0.25">
      <c r="B12" s="150"/>
      <c r="C12" s="150"/>
      <c r="D12" s="150"/>
      <c r="E12" s="355"/>
      <c r="F12" s="355"/>
      <c r="G12" s="355"/>
      <c r="H12" s="150"/>
      <c r="I12" s="150"/>
      <c r="J12" s="150"/>
      <c r="K12" s="148"/>
      <c r="L12" s="148"/>
      <c r="M12" s="148"/>
      <c r="N12" s="148"/>
      <c r="O12" s="148"/>
      <c r="P12" s="148"/>
      <c r="Q12" s="148"/>
      <c r="R12" s="148"/>
      <c r="S12" s="148"/>
      <c r="T12" s="148"/>
      <c r="U12" s="148"/>
      <c r="V12" s="148"/>
      <c r="W12" s="148"/>
      <c r="X12" s="148"/>
      <c r="Y12" s="148"/>
      <c r="Z12" s="148"/>
      <c r="AA12" s="148"/>
    </row>
    <row r="13" spans="1:27" ht="15.6" x14ac:dyDescent="0.25">
      <c r="B13" s="150"/>
      <c r="C13" s="150"/>
      <c r="D13" s="150"/>
      <c r="E13" s="354" t="s">
        <v>321</v>
      </c>
      <c r="F13" s="354"/>
      <c r="G13" s="354"/>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5">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5">
      <c r="B15" s="341" t="s">
        <v>979</v>
      </c>
      <c r="C15" s="342"/>
      <c r="D15" s="342"/>
      <c r="E15" s="342"/>
      <c r="F15" s="342"/>
      <c r="G15" s="342"/>
      <c r="H15" s="342"/>
      <c r="I15" s="342"/>
      <c r="J15" s="343"/>
      <c r="K15" s="148"/>
      <c r="L15" s="148"/>
      <c r="M15" s="148"/>
      <c r="N15" s="148"/>
      <c r="O15" s="148"/>
      <c r="P15" s="148"/>
      <c r="Q15" s="148"/>
      <c r="R15" s="148"/>
      <c r="S15" s="148"/>
      <c r="T15" s="148"/>
      <c r="U15" s="148"/>
      <c r="V15" s="148"/>
      <c r="W15" s="148"/>
      <c r="X15" s="148"/>
      <c r="Y15" s="148"/>
      <c r="Z15" s="148"/>
      <c r="AA15" s="148"/>
    </row>
    <row r="16" spans="1:27" ht="15.6" x14ac:dyDescent="0.25">
      <c r="B16" s="150"/>
      <c r="C16" s="347" t="s">
        <v>3</v>
      </c>
      <c r="D16" s="348"/>
      <c r="E16" s="348"/>
      <c r="F16" s="348"/>
      <c r="G16" s="348"/>
      <c r="H16" s="348"/>
      <c r="I16" s="348"/>
      <c r="J16" s="150"/>
      <c r="K16" s="148"/>
      <c r="L16" s="148"/>
      <c r="M16" s="148"/>
      <c r="N16" s="148"/>
      <c r="O16" s="148"/>
      <c r="P16" s="148"/>
      <c r="Q16" s="148"/>
      <c r="R16" s="148"/>
      <c r="S16" s="148"/>
      <c r="T16" s="148"/>
      <c r="U16" s="148"/>
      <c r="V16" s="148"/>
      <c r="W16" s="148"/>
      <c r="X16" s="148"/>
      <c r="Y16" s="148"/>
      <c r="Z16" s="148"/>
      <c r="AA16" s="148"/>
    </row>
    <row r="17" spans="1:27" ht="15.6" x14ac:dyDescent="0.25">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6" x14ac:dyDescent="0.25">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47.25" customHeight="1" x14ac:dyDescent="0.25">
      <c r="B19" s="364" t="s">
        <v>981</v>
      </c>
      <c r="C19" s="365"/>
      <c r="D19" s="365"/>
      <c r="E19" s="365"/>
      <c r="F19" s="365"/>
      <c r="G19" s="365"/>
      <c r="H19" s="365"/>
      <c r="I19" s="365"/>
      <c r="J19" s="366"/>
      <c r="K19" s="157"/>
      <c r="L19" s="158"/>
      <c r="M19" s="158"/>
      <c r="N19" s="158"/>
      <c r="O19" s="158"/>
      <c r="P19" s="158"/>
      <c r="Q19" s="158"/>
      <c r="R19" s="158"/>
      <c r="S19" s="148"/>
      <c r="T19" s="148"/>
      <c r="U19" s="148"/>
      <c r="V19" s="148"/>
      <c r="W19" s="148"/>
      <c r="X19" s="148"/>
      <c r="Y19" s="148"/>
      <c r="Z19" s="148"/>
      <c r="AA19" s="148"/>
    </row>
    <row r="20" spans="1:27" ht="22.5" customHeight="1" x14ac:dyDescent="0.25">
      <c r="A20" s="25" t="s">
        <v>84</v>
      </c>
      <c r="B20" s="362" t="s">
        <v>855</v>
      </c>
      <c r="C20" s="362"/>
      <c r="D20" s="362"/>
      <c r="E20" s="344"/>
      <c r="F20" s="345"/>
      <c r="G20" s="345"/>
      <c r="H20" s="345"/>
      <c r="I20" s="345"/>
      <c r="J20" s="346"/>
      <c r="K20" s="157"/>
      <c r="L20" s="158"/>
      <c r="M20" s="158"/>
      <c r="N20" s="158"/>
      <c r="O20" s="158"/>
      <c r="P20" s="158"/>
      <c r="Q20" s="158"/>
      <c r="R20" s="158"/>
      <c r="S20" s="148"/>
      <c r="T20" s="148"/>
      <c r="U20" s="148"/>
      <c r="V20" s="148"/>
      <c r="W20" s="148"/>
      <c r="X20" s="148"/>
      <c r="Y20" s="148"/>
      <c r="Z20" s="148"/>
      <c r="AA20" s="148"/>
    </row>
    <row r="21" spans="1:27" ht="18" customHeight="1" x14ac:dyDescent="0.25">
      <c r="A21" s="25" t="s">
        <v>856</v>
      </c>
      <c r="B21" s="378" t="s">
        <v>48</v>
      </c>
      <c r="C21" s="379"/>
      <c r="D21" s="380"/>
      <c r="E21" s="344"/>
      <c r="F21" s="345"/>
      <c r="G21" s="345"/>
      <c r="H21" s="345"/>
      <c r="I21" s="345"/>
      <c r="J21" s="346"/>
      <c r="K21" s="158"/>
      <c r="L21" s="158"/>
      <c r="M21" s="158"/>
      <c r="N21" s="158"/>
      <c r="O21" s="158"/>
      <c r="P21" s="158"/>
      <c r="Q21" s="158"/>
      <c r="R21" s="158"/>
      <c r="S21" s="148"/>
      <c r="T21" s="148"/>
      <c r="U21" s="148"/>
      <c r="V21" s="148"/>
      <c r="W21" s="148"/>
      <c r="X21" s="148"/>
      <c r="Y21" s="148"/>
      <c r="Z21" s="148"/>
      <c r="AA21" s="148"/>
    </row>
    <row r="22" spans="1:27" ht="45" customHeight="1" x14ac:dyDescent="0.25">
      <c r="A22" s="25" t="s">
        <v>85</v>
      </c>
      <c r="B22" s="362" t="s">
        <v>10</v>
      </c>
      <c r="C22" s="362"/>
      <c r="D22" s="362"/>
      <c r="E22" s="341" t="s">
        <v>980</v>
      </c>
      <c r="F22" s="342"/>
      <c r="G22" s="342"/>
      <c r="H22" s="342"/>
      <c r="I22" s="342"/>
      <c r="J22" s="343"/>
      <c r="K22" s="157"/>
      <c r="L22" s="148"/>
      <c r="M22" s="148"/>
      <c r="N22" s="148"/>
      <c r="O22" s="148"/>
      <c r="P22" s="148"/>
      <c r="Q22" s="148"/>
      <c r="R22" s="148"/>
      <c r="S22" s="148"/>
      <c r="T22" s="148"/>
      <c r="U22" s="148"/>
      <c r="V22" s="148"/>
      <c r="W22" s="148"/>
      <c r="X22" s="148"/>
      <c r="Y22" s="148"/>
      <c r="Z22" s="148"/>
      <c r="AA22" s="148"/>
    </row>
    <row r="23" spans="1:27" ht="25.2" customHeight="1" x14ac:dyDescent="0.25">
      <c r="A23" s="25" t="s">
        <v>86</v>
      </c>
      <c r="B23" s="337" t="s">
        <v>11</v>
      </c>
      <c r="C23" s="338"/>
      <c r="D23" s="339"/>
      <c r="E23" s="317"/>
      <c r="F23" s="318"/>
      <c r="G23" s="318"/>
      <c r="H23" s="318"/>
      <c r="I23" s="318"/>
      <c r="J23" s="319"/>
      <c r="K23" s="148"/>
      <c r="L23" s="148"/>
      <c r="M23" s="148"/>
      <c r="N23" s="148"/>
      <c r="O23" s="148"/>
      <c r="P23" s="148"/>
      <c r="Q23" s="148"/>
      <c r="R23" s="148"/>
      <c r="S23" s="148"/>
      <c r="T23" s="148"/>
      <c r="U23" s="148"/>
      <c r="V23" s="148"/>
      <c r="W23" s="148"/>
      <c r="X23" s="148"/>
      <c r="Y23" s="148"/>
      <c r="Z23" s="148"/>
      <c r="AA23" s="148"/>
    </row>
    <row r="24" spans="1:27" ht="25.2" customHeight="1" x14ac:dyDescent="0.25">
      <c r="A24" s="25" t="s">
        <v>87</v>
      </c>
      <c r="B24" s="337" t="s">
        <v>12</v>
      </c>
      <c r="C24" s="338"/>
      <c r="D24" s="339"/>
      <c r="E24" s="317"/>
      <c r="F24" s="318"/>
      <c r="G24" s="318"/>
      <c r="H24" s="318"/>
      <c r="I24" s="318"/>
      <c r="J24" s="319"/>
      <c r="K24" s="148"/>
      <c r="L24" s="148"/>
      <c r="M24" s="148"/>
      <c r="N24" s="148"/>
      <c r="O24" s="148"/>
      <c r="P24" s="148"/>
      <c r="Q24" s="148"/>
      <c r="R24" s="148"/>
      <c r="S24" s="148"/>
      <c r="T24" s="148"/>
      <c r="U24" s="148"/>
      <c r="V24" s="148"/>
      <c r="W24" s="148"/>
      <c r="X24" s="148"/>
      <c r="Y24" s="148"/>
      <c r="Z24" s="148"/>
      <c r="AA24" s="148"/>
    </row>
    <row r="25" spans="1:27" ht="25.2" customHeight="1" x14ac:dyDescent="0.25">
      <c r="A25" s="25" t="s">
        <v>221</v>
      </c>
      <c r="B25" s="337" t="s">
        <v>13</v>
      </c>
      <c r="C25" s="338"/>
      <c r="D25" s="339"/>
      <c r="E25" s="317"/>
      <c r="F25" s="318"/>
      <c r="G25" s="318"/>
      <c r="H25" s="318"/>
      <c r="I25" s="318"/>
      <c r="J25" s="319"/>
      <c r="K25" s="148"/>
      <c r="L25" s="148"/>
      <c r="M25" s="148"/>
      <c r="N25" s="148"/>
      <c r="O25" s="159"/>
      <c r="P25" s="148"/>
      <c r="Q25" s="148"/>
      <c r="R25" s="148"/>
      <c r="S25" s="148"/>
      <c r="T25" s="148"/>
      <c r="U25" s="148"/>
      <c r="V25" s="148"/>
      <c r="W25" s="148"/>
      <c r="X25" s="148"/>
      <c r="Y25" s="148"/>
      <c r="Z25" s="148"/>
      <c r="AA25" s="148"/>
    </row>
    <row r="26" spans="1:27" ht="25.2" customHeight="1" x14ac:dyDescent="0.25">
      <c r="A26" s="25" t="s">
        <v>222</v>
      </c>
      <c r="B26" s="337" t="s">
        <v>14</v>
      </c>
      <c r="C26" s="338"/>
      <c r="D26" s="339"/>
      <c r="E26" s="317"/>
      <c r="F26" s="318"/>
      <c r="G26" s="318"/>
      <c r="H26" s="318"/>
      <c r="I26" s="318"/>
      <c r="J26" s="319"/>
      <c r="K26" s="148"/>
      <c r="L26" s="148"/>
      <c r="M26" s="148"/>
      <c r="N26" s="148"/>
      <c r="O26" s="148"/>
      <c r="P26" s="148"/>
      <c r="Q26" s="148"/>
      <c r="R26" s="148"/>
      <c r="S26" s="148"/>
      <c r="T26" s="148"/>
      <c r="U26" s="148"/>
      <c r="V26" s="148"/>
      <c r="W26" s="148"/>
      <c r="X26" s="148"/>
      <c r="Y26" s="148"/>
      <c r="Z26" s="148"/>
      <c r="AA26" s="148"/>
    </row>
    <row r="27" spans="1:27" ht="25.2" customHeight="1" x14ac:dyDescent="0.25">
      <c r="A27" s="25" t="s">
        <v>223</v>
      </c>
      <c r="B27" s="337" t="s">
        <v>15</v>
      </c>
      <c r="C27" s="338"/>
      <c r="D27" s="339"/>
      <c r="E27" s="317"/>
      <c r="F27" s="318"/>
      <c r="G27" s="318"/>
      <c r="H27" s="318"/>
      <c r="I27" s="318"/>
      <c r="J27" s="319"/>
      <c r="K27" s="148"/>
      <c r="L27" s="148"/>
      <c r="M27" s="148"/>
      <c r="N27" s="148"/>
      <c r="O27" s="148"/>
      <c r="P27" s="148"/>
      <c r="Q27" s="148"/>
      <c r="R27" s="148"/>
      <c r="S27" s="148"/>
      <c r="T27" s="148"/>
      <c r="U27" s="148"/>
      <c r="V27" s="148"/>
      <c r="W27" s="148"/>
      <c r="X27" s="148"/>
      <c r="Y27" s="148"/>
      <c r="Z27" s="148"/>
      <c r="AA27" s="148"/>
    </row>
    <row r="28" spans="1:27" ht="25.2" customHeight="1" x14ac:dyDescent="0.25">
      <c r="A28" s="25" t="s">
        <v>224</v>
      </c>
      <c r="B28" s="337" t="s">
        <v>16</v>
      </c>
      <c r="C28" s="338"/>
      <c r="D28" s="339"/>
      <c r="E28" s="317"/>
      <c r="F28" s="318"/>
      <c r="G28" s="318"/>
      <c r="H28" s="318"/>
      <c r="I28" s="318"/>
      <c r="J28" s="319"/>
      <c r="K28" s="148"/>
      <c r="L28" s="148"/>
      <c r="M28" s="148"/>
      <c r="N28" s="148"/>
      <c r="O28" s="148"/>
      <c r="P28" s="148"/>
      <c r="Q28" s="148"/>
      <c r="R28" s="148"/>
      <c r="S28" s="148"/>
      <c r="T28" s="148"/>
      <c r="U28" s="148"/>
      <c r="V28" s="148"/>
      <c r="W28" s="148"/>
      <c r="X28" s="148"/>
      <c r="Y28" s="148"/>
      <c r="Z28" s="148"/>
      <c r="AA28" s="148"/>
    </row>
    <row r="29" spans="1:27" ht="25.2" customHeight="1" x14ac:dyDescent="0.25">
      <c r="A29" s="25" t="s">
        <v>225</v>
      </c>
      <c r="B29" s="337" t="s">
        <v>17</v>
      </c>
      <c r="C29" s="338"/>
      <c r="D29" s="339"/>
      <c r="E29" s="317"/>
      <c r="F29" s="318"/>
      <c r="G29" s="318"/>
      <c r="H29" s="318"/>
      <c r="I29" s="318"/>
      <c r="J29" s="319"/>
      <c r="K29" s="148"/>
      <c r="L29" s="148"/>
      <c r="M29" s="148"/>
      <c r="N29" s="148"/>
      <c r="O29" s="148"/>
      <c r="P29" s="148"/>
      <c r="Q29" s="148"/>
      <c r="R29" s="148"/>
      <c r="S29" s="148"/>
      <c r="T29" s="148"/>
      <c r="U29" s="148"/>
      <c r="V29" s="148"/>
      <c r="W29" s="148"/>
      <c r="X29" s="148"/>
      <c r="Y29" s="148"/>
      <c r="Z29" s="148"/>
      <c r="AA29" s="148"/>
    </row>
    <row r="30" spans="1:27" ht="25.2" customHeight="1" x14ac:dyDescent="0.25">
      <c r="A30" s="25" t="s">
        <v>226</v>
      </c>
      <c r="B30" s="336" t="s">
        <v>18</v>
      </c>
      <c r="C30" s="336"/>
      <c r="D30" s="336"/>
      <c r="E30" s="317"/>
      <c r="F30" s="318"/>
      <c r="G30" s="318"/>
      <c r="H30" s="318"/>
      <c r="I30" s="318"/>
      <c r="J30" s="319"/>
      <c r="K30" s="148"/>
      <c r="L30" s="148"/>
      <c r="M30" s="159"/>
      <c r="N30" s="148"/>
      <c r="O30" s="148"/>
      <c r="P30" s="148"/>
      <c r="Q30" s="148"/>
      <c r="R30" s="148"/>
      <c r="S30" s="148"/>
      <c r="T30" s="148"/>
      <c r="U30" s="148"/>
      <c r="V30" s="148"/>
      <c r="W30" s="148"/>
      <c r="X30" s="148"/>
      <c r="Y30" s="148"/>
      <c r="Z30" s="148"/>
      <c r="AA30" s="148"/>
    </row>
    <row r="31" spans="1:27" ht="33" customHeight="1" x14ac:dyDescent="0.25">
      <c r="A31" s="25" t="s">
        <v>227</v>
      </c>
      <c r="B31" s="337" t="s">
        <v>19</v>
      </c>
      <c r="C31" s="338"/>
      <c r="D31" s="339"/>
      <c r="E31" s="317"/>
      <c r="F31" s="318"/>
      <c r="G31" s="318"/>
      <c r="H31" s="318"/>
      <c r="I31" s="318"/>
      <c r="J31" s="319"/>
      <c r="K31" s="148"/>
      <c r="L31" s="148"/>
      <c r="M31" s="148"/>
      <c r="N31" s="148"/>
      <c r="O31" s="148"/>
      <c r="P31" s="148"/>
      <c r="Q31" s="148"/>
      <c r="R31" s="148"/>
      <c r="S31" s="148"/>
      <c r="T31" s="148"/>
      <c r="U31" s="148"/>
      <c r="V31" s="148"/>
      <c r="W31" s="148"/>
      <c r="X31" s="148"/>
      <c r="Y31" s="148"/>
      <c r="Z31" s="148"/>
      <c r="AA31" s="148"/>
    </row>
    <row r="32" spans="1:27" ht="33.75" customHeight="1" x14ac:dyDescent="0.25">
      <c r="A32" s="25" t="s">
        <v>228</v>
      </c>
      <c r="B32" s="337" t="s">
        <v>20</v>
      </c>
      <c r="C32" s="338"/>
      <c r="D32" s="339"/>
      <c r="E32" s="317"/>
      <c r="F32" s="318"/>
      <c r="G32" s="318"/>
      <c r="H32" s="318"/>
      <c r="I32" s="318"/>
      <c r="J32" s="319"/>
      <c r="K32" s="148"/>
      <c r="L32" s="148"/>
      <c r="M32" s="148"/>
      <c r="N32" s="148"/>
      <c r="O32" s="148"/>
      <c r="P32" s="148"/>
      <c r="Q32" s="148"/>
      <c r="R32" s="148"/>
      <c r="S32" s="148"/>
      <c r="T32" s="148"/>
      <c r="U32" s="148"/>
      <c r="V32" s="148"/>
      <c r="W32" s="148"/>
      <c r="X32" s="148"/>
      <c r="Y32" s="148"/>
      <c r="Z32" s="148"/>
      <c r="AA32" s="148"/>
    </row>
    <row r="33" spans="1:27" ht="25.2" customHeight="1" x14ac:dyDescent="0.25">
      <c r="A33" s="25" t="s">
        <v>229</v>
      </c>
      <c r="B33" s="337" t="s">
        <v>21</v>
      </c>
      <c r="C33" s="338"/>
      <c r="D33" s="339"/>
      <c r="E33" s="317"/>
      <c r="F33" s="318"/>
      <c r="G33" s="318"/>
      <c r="H33" s="318"/>
      <c r="I33" s="318"/>
      <c r="J33" s="319"/>
      <c r="K33" s="148"/>
      <c r="L33" s="148"/>
      <c r="M33" s="148"/>
      <c r="N33" s="148"/>
      <c r="O33" s="159"/>
      <c r="P33" s="148"/>
      <c r="Q33" s="148"/>
      <c r="R33" s="148"/>
      <c r="S33" s="148"/>
      <c r="T33" s="148"/>
      <c r="U33" s="148"/>
      <c r="V33" s="148"/>
      <c r="W33" s="148"/>
      <c r="X33" s="148"/>
      <c r="Y33" s="148"/>
      <c r="Z33" s="148"/>
      <c r="AA33" s="148"/>
    </row>
    <row r="34" spans="1:27" ht="46.5" customHeight="1" x14ac:dyDescent="0.25">
      <c r="A34" s="25" t="s">
        <v>652</v>
      </c>
      <c r="B34" s="367" t="s">
        <v>863</v>
      </c>
      <c r="C34" s="368"/>
      <c r="D34" s="369"/>
      <c r="E34" s="317"/>
      <c r="F34" s="318"/>
      <c r="G34" s="318"/>
      <c r="H34" s="318"/>
      <c r="I34" s="318"/>
      <c r="J34" s="319"/>
      <c r="K34" s="158"/>
      <c r="L34" s="148"/>
      <c r="M34" s="148"/>
      <c r="N34" s="148"/>
      <c r="O34" s="159"/>
      <c r="P34" s="148"/>
      <c r="Q34" s="148"/>
      <c r="R34" s="148"/>
      <c r="S34" s="148"/>
      <c r="T34" s="148"/>
      <c r="U34" s="148"/>
      <c r="V34" s="148"/>
      <c r="W34" s="148"/>
      <c r="X34" s="148"/>
      <c r="Y34" s="148"/>
      <c r="Z34" s="148"/>
      <c r="AA34" s="148"/>
    </row>
    <row r="35" spans="1:27" ht="24" customHeight="1" x14ac:dyDescent="0.25">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5">
      <c r="A36" s="25" t="s">
        <v>50</v>
      </c>
      <c r="B36" s="340" t="s">
        <v>23</v>
      </c>
      <c r="C36" s="340"/>
      <c r="D36" s="340"/>
      <c r="E36" s="320"/>
      <c r="F36" s="320"/>
      <c r="G36" s="320"/>
      <c r="H36" s="320"/>
      <c r="I36" s="320"/>
      <c r="J36" s="320"/>
      <c r="K36" s="148"/>
      <c r="L36" s="148"/>
      <c r="M36" s="148"/>
      <c r="N36" s="148"/>
      <c r="O36" s="148"/>
      <c r="P36" s="148"/>
      <c r="Q36" s="148"/>
      <c r="R36" s="148"/>
      <c r="S36" s="148"/>
      <c r="T36" s="148"/>
      <c r="U36" s="148"/>
      <c r="V36" s="148"/>
      <c r="W36" s="148"/>
      <c r="X36" s="148"/>
      <c r="Y36" s="148"/>
      <c r="Z36" s="148"/>
      <c r="AA36" s="148"/>
    </row>
    <row r="37" spans="1:27" ht="15.6" customHeight="1" x14ac:dyDescent="0.25">
      <c r="A37" s="335" t="s">
        <v>88</v>
      </c>
      <c r="B37" s="321" t="s">
        <v>24</v>
      </c>
      <c r="C37" s="322"/>
      <c r="D37" s="323"/>
      <c r="E37" s="330" t="s">
        <v>25</v>
      </c>
      <c r="F37" s="331"/>
      <c r="G37" s="331"/>
      <c r="H37" s="331"/>
      <c r="I37" s="331"/>
      <c r="J37" s="160" t="s">
        <v>6</v>
      </c>
      <c r="K37" s="148"/>
      <c r="L37" s="148"/>
      <c r="M37" s="148"/>
      <c r="N37" s="148"/>
      <c r="O37" s="148"/>
      <c r="P37" s="148"/>
      <c r="Q37" s="148"/>
      <c r="R37" s="148"/>
      <c r="S37" s="148"/>
      <c r="T37" s="148"/>
      <c r="U37" s="148"/>
      <c r="V37" s="148"/>
      <c r="W37" s="148"/>
      <c r="X37" s="148"/>
      <c r="Y37" s="148"/>
      <c r="Z37" s="148"/>
      <c r="AA37" s="148"/>
    </row>
    <row r="38" spans="1:27" ht="15.6" customHeight="1" x14ac:dyDescent="0.25">
      <c r="A38" s="335"/>
      <c r="B38" s="324"/>
      <c r="C38" s="325"/>
      <c r="D38" s="326"/>
      <c r="E38" s="332" t="s">
        <v>26</v>
      </c>
      <c r="F38" s="333"/>
      <c r="G38" s="333"/>
      <c r="H38" s="333"/>
      <c r="I38" s="333"/>
      <c r="J38" s="334"/>
      <c r="K38" s="148"/>
      <c r="L38" s="148"/>
      <c r="M38" s="148"/>
      <c r="N38" s="148"/>
      <c r="O38" s="148"/>
      <c r="P38" s="148"/>
      <c r="Q38" s="148"/>
      <c r="R38" s="148"/>
      <c r="S38" s="148"/>
      <c r="T38" s="148"/>
      <c r="U38" s="148"/>
      <c r="V38" s="148"/>
      <c r="W38" s="148"/>
      <c r="X38" s="148"/>
      <c r="Y38" s="148"/>
      <c r="Z38" s="148"/>
      <c r="AA38" s="148"/>
    </row>
    <row r="39" spans="1:27" ht="62.25" customHeight="1" x14ac:dyDescent="0.25">
      <c r="A39" s="335"/>
      <c r="B39" s="327"/>
      <c r="C39" s="328"/>
      <c r="D39" s="329"/>
      <c r="E39" s="317"/>
      <c r="F39" s="318"/>
      <c r="G39" s="318"/>
      <c r="H39" s="318"/>
      <c r="I39" s="318"/>
      <c r="J39" s="319"/>
      <c r="K39" s="148"/>
      <c r="L39" s="148"/>
      <c r="M39" s="148"/>
      <c r="N39" s="148"/>
      <c r="O39" s="148"/>
      <c r="P39" s="148"/>
      <c r="Q39" s="148"/>
      <c r="R39" s="148"/>
      <c r="S39" s="148"/>
      <c r="T39" s="148"/>
      <c r="U39" s="148"/>
      <c r="V39" s="148"/>
      <c r="W39" s="148"/>
      <c r="X39" s="148"/>
      <c r="Y39" s="148"/>
      <c r="Z39" s="148"/>
      <c r="AA39" s="148"/>
    </row>
    <row r="40" spans="1:27" ht="29.25" customHeight="1" x14ac:dyDescent="0.25">
      <c r="A40" s="25" t="s">
        <v>51</v>
      </c>
      <c r="B40" s="373" t="s">
        <v>142</v>
      </c>
      <c r="C40" s="374"/>
      <c r="D40" s="375"/>
      <c r="E40" s="376"/>
      <c r="F40" s="376"/>
      <c r="G40" s="376"/>
      <c r="H40" s="376"/>
      <c r="I40" s="376"/>
      <c r="J40" s="376"/>
      <c r="K40" s="148"/>
      <c r="L40" s="148"/>
      <c r="M40" s="148"/>
      <c r="N40" s="148"/>
      <c r="O40" s="148"/>
      <c r="P40" s="148"/>
      <c r="Q40" s="148"/>
      <c r="R40" s="148"/>
      <c r="S40" s="148"/>
      <c r="T40" s="148"/>
      <c r="U40" s="148"/>
      <c r="V40" s="148"/>
      <c r="W40" s="148"/>
      <c r="X40" s="148"/>
      <c r="Y40" s="148"/>
      <c r="Z40" s="148"/>
      <c r="AA40" s="148"/>
    </row>
    <row r="41" spans="1:27" ht="44.25" customHeight="1" x14ac:dyDescent="0.25">
      <c r="A41" s="25" t="s">
        <v>52</v>
      </c>
      <c r="B41" s="377" t="s">
        <v>45</v>
      </c>
      <c r="C41" s="377"/>
      <c r="D41" s="377"/>
      <c r="E41" s="317"/>
      <c r="F41" s="318"/>
      <c r="G41" s="318"/>
      <c r="H41" s="318"/>
      <c r="I41" s="318"/>
      <c r="J41" s="319"/>
      <c r="K41" s="148"/>
      <c r="L41" s="148"/>
      <c r="M41" s="148"/>
      <c r="N41" s="148"/>
      <c r="O41" s="148"/>
      <c r="P41" s="148"/>
      <c r="Q41" s="148"/>
      <c r="R41" s="148"/>
      <c r="S41" s="148"/>
      <c r="T41" s="148"/>
      <c r="U41" s="148"/>
      <c r="V41" s="148"/>
      <c r="W41" s="148"/>
      <c r="X41" s="148"/>
      <c r="Y41" s="148"/>
      <c r="Z41" s="148"/>
      <c r="AA41" s="148"/>
    </row>
    <row r="42" spans="1:27" ht="35.4" customHeight="1" x14ac:dyDescent="0.25">
      <c r="A42" s="25" t="s">
        <v>89</v>
      </c>
      <c r="B42" s="370" t="s">
        <v>244</v>
      </c>
      <c r="C42" s="371"/>
      <c r="D42" s="372"/>
      <c r="E42" s="317"/>
      <c r="F42" s="318"/>
      <c r="G42" s="318"/>
      <c r="H42" s="318"/>
      <c r="I42" s="318"/>
      <c r="J42" s="319"/>
      <c r="K42" s="148"/>
      <c r="L42" s="148"/>
      <c r="M42" s="148"/>
      <c r="N42" s="148"/>
      <c r="O42" s="148"/>
      <c r="P42" s="148"/>
      <c r="Q42" s="148"/>
      <c r="R42" s="148"/>
      <c r="S42" s="148"/>
      <c r="T42" s="148"/>
      <c r="U42" s="148"/>
      <c r="V42" s="148"/>
      <c r="W42" s="148"/>
      <c r="X42" s="148"/>
      <c r="Y42" s="148"/>
      <c r="Z42" s="148"/>
      <c r="AA42" s="148"/>
    </row>
    <row r="43" spans="1:27" ht="27" customHeight="1" x14ac:dyDescent="0.25">
      <c r="A43" s="25" t="s">
        <v>230</v>
      </c>
      <c r="B43" s="370" t="s">
        <v>245</v>
      </c>
      <c r="C43" s="371"/>
      <c r="D43" s="372"/>
      <c r="E43" s="317"/>
      <c r="F43" s="318"/>
      <c r="G43" s="318"/>
      <c r="H43" s="318"/>
      <c r="I43" s="318"/>
      <c r="J43" s="319"/>
      <c r="K43" s="148"/>
      <c r="L43" s="148"/>
      <c r="M43" s="148"/>
      <c r="N43" s="148"/>
      <c r="O43" s="148"/>
      <c r="P43" s="148"/>
      <c r="Q43" s="148"/>
      <c r="R43" s="148"/>
      <c r="S43" s="148"/>
      <c r="T43" s="148"/>
      <c r="U43" s="148"/>
      <c r="V43" s="148"/>
      <c r="W43" s="148"/>
      <c r="X43" s="148"/>
      <c r="Y43" s="148"/>
      <c r="Z43" s="148"/>
      <c r="AA43" s="148"/>
    </row>
    <row r="44" spans="1:27" ht="15.6" x14ac:dyDescent="0.25">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5">
      <c r="B45" s="363"/>
      <c r="C45" s="363"/>
      <c r="D45" s="363"/>
      <c r="E45" s="363"/>
      <c r="F45" s="363"/>
      <c r="G45" s="363"/>
      <c r="H45" s="363"/>
      <c r="I45" s="363"/>
      <c r="J45" s="363"/>
      <c r="K45" s="148"/>
      <c r="L45" s="148"/>
      <c r="M45" s="148"/>
      <c r="N45" s="148"/>
      <c r="O45" s="148"/>
      <c r="P45" s="148"/>
      <c r="Q45" s="148"/>
      <c r="R45" s="148"/>
      <c r="S45" s="148"/>
      <c r="T45" s="148"/>
      <c r="U45" s="148"/>
      <c r="V45" s="148"/>
      <c r="W45" s="148"/>
      <c r="X45" s="148"/>
      <c r="Y45" s="148"/>
      <c r="Z45" s="148"/>
      <c r="AA45" s="148"/>
    </row>
    <row r="46" spans="1:27" ht="15.6" x14ac:dyDescent="0.25">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6" x14ac:dyDescent="0.25">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6" x14ac:dyDescent="0.25">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5" customHeight="1" x14ac:dyDescent="0.25">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6" x14ac:dyDescent="0.25">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6" x14ac:dyDescent="0.25">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6" x14ac:dyDescent="0.25">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6" x14ac:dyDescent="0.25">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6" x14ac:dyDescent="0.25">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6" x14ac:dyDescent="0.25">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6" x14ac:dyDescent="0.25">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6" x14ac:dyDescent="0.25">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6" x14ac:dyDescent="0.25">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6" x14ac:dyDescent="0.25">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6" x14ac:dyDescent="0.25">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6" x14ac:dyDescent="0.25">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6" x14ac:dyDescent="0.25">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6" x14ac:dyDescent="0.25">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6" x14ac:dyDescent="0.25">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6" x14ac:dyDescent="0.25">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6" x14ac:dyDescent="0.25">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6" x14ac:dyDescent="0.25">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6" x14ac:dyDescent="0.25">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6" x14ac:dyDescent="0.25">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6" x14ac:dyDescent="0.25">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6" x14ac:dyDescent="0.25">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6" x14ac:dyDescent="0.25">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6" x14ac:dyDescent="0.25">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6" x14ac:dyDescent="0.25">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6" x14ac:dyDescent="0.25">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6" x14ac:dyDescent="0.25">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6" x14ac:dyDescent="0.25">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6" x14ac:dyDescent="0.25">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6" x14ac:dyDescent="0.25">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6" x14ac:dyDescent="0.25">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6" x14ac:dyDescent="0.25">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6" x14ac:dyDescent="0.25">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6" x14ac:dyDescent="0.25">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6" x14ac:dyDescent="0.25">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6" x14ac:dyDescent="0.25">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6" x14ac:dyDescent="0.25">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6" x14ac:dyDescent="0.25">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6" x14ac:dyDescent="0.25">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6" x14ac:dyDescent="0.25">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6" x14ac:dyDescent="0.25">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6" x14ac:dyDescent="0.25">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6" x14ac:dyDescent="0.25">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6" x14ac:dyDescent="0.25">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6" x14ac:dyDescent="0.25">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6" x14ac:dyDescent="0.25">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6" x14ac:dyDescent="0.25">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6" x14ac:dyDescent="0.25">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6" x14ac:dyDescent="0.25">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6" x14ac:dyDescent="0.25">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6" x14ac:dyDescent="0.25">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6" x14ac:dyDescent="0.25">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6" x14ac:dyDescent="0.25">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6" x14ac:dyDescent="0.25">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6" x14ac:dyDescent="0.25">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6" x14ac:dyDescent="0.25">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6" x14ac:dyDescent="0.25">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6" x14ac:dyDescent="0.25">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6" x14ac:dyDescent="0.25">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6" x14ac:dyDescent="0.25">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6" x14ac:dyDescent="0.25">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6" x14ac:dyDescent="0.25">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6" x14ac:dyDescent="0.25">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6" x14ac:dyDescent="0.25">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6" x14ac:dyDescent="0.25">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6" x14ac:dyDescent="0.25">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6" x14ac:dyDescent="0.25">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6" x14ac:dyDescent="0.25">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6" x14ac:dyDescent="0.25">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6" x14ac:dyDescent="0.25">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6" x14ac:dyDescent="0.25">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6" x14ac:dyDescent="0.25">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6" x14ac:dyDescent="0.25">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6" x14ac:dyDescent="0.25">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6" x14ac:dyDescent="0.25">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6" x14ac:dyDescent="0.25">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6" x14ac:dyDescent="0.25">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6" x14ac:dyDescent="0.25">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6" x14ac:dyDescent="0.25">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6" x14ac:dyDescent="0.25">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6" x14ac:dyDescent="0.25">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6" x14ac:dyDescent="0.25">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6" x14ac:dyDescent="0.25">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6" x14ac:dyDescent="0.25">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6" x14ac:dyDescent="0.25">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6" x14ac:dyDescent="0.25">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6" x14ac:dyDescent="0.25">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6" x14ac:dyDescent="0.25">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6" x14ac:dyDescent="0.25">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6" x14ac:dyDescent="0.25">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6" x14ac:dyDescent="0.25">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6" x14ac:dyDescent="0.25">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6" x14ac:dyDescent="0.25">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6" x14ac:dyDescent="0.25">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6" x14ac:dyDescent="0.25">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6" x14ac:dyDescent="0.25">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6" x14ac:dyDescent="0.25">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6" x14ac:dyDescent="0.25">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6" x14ac:dyDescent="0.25">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6" x14ac:dyDescent="0.25">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6" x14ac:dyDescent="0.25">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6" x14ac:dyDescent="0.25">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6" x14ac:dyDescent="0.25">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6" x14ac:dyDescent="0.25">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6" x14ac:dyDescent="0.25">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6" x14ac:dyDescent="0.25">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6" x14ac:dyDescent="0.25">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6" x14ac:dyDescent="0.25">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6" x14ac:dyDescent="0.25">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6" x14ac:dyDescent="0.25">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6" x14ac:dyDescent="0.25">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6" x14ac:dyDescent="0.25">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6" x14ac:dyDescent="0.25">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6" x14ac:dyDescent="0.25">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6" x14ac:dyDescent="0.25">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6" x14ac:dyDescent="0.25">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6" x14ac:dyDescent="0.25">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6" x14ac:dyDescent="0.25">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6" x14ac:dyDescent="0.25">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6" x14ac:dyDescent="0.25">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6" x14ac:dyDescent="0.25">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6" x14ac:dyDescent="0.25">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6" x14ac:dyDescent="0.25">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6" x14ac:dyDescent="0.25">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6" x14ac:dyDescent="0.25">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6" x14ac:dyDescent="0.25">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6" x14ac:dyDescent="0.25">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6" x14ac:dyDescent="0.25">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6" x14ac:dyDescent="0.25">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6" x14ac:dyDescent="0.25">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6" x14ac:dyDescent="0.25">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6" x14ac:dyDescent="0.25">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6" x14ac:dyDescent="0.25">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6" x14ac:dyDescent="0.25">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6" x14ac:dyDescent="0.25">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6" x14ac:dyDescent="0.25">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6" x14ac:dyDescent="0.25">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6" x14ac:dyDescent="0.25">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6" x14ac:dyDescent="0.25">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6" x14ac:dyDescent="0.25">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6" x14ac:dyDescent="0.25">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6" x14ac:dyDescent="0.25">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6" x14ac:dyDescent="0.25">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6" x14ac:dyDescent="0.25">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6" x14ac:dyDescent="0.25">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6" x14ac:dyDescent="0.25">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6" x14ac:dyDescent="0.25">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6" x14ac:dyDescent="0.25">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6" x14ac:dyDescent="0.25">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6" x14ac:dyDescent="0.25">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6" x14ac:dyDescent="0.25">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6" x14ac:dyDescent="0.25">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6" x14ac:dyDescent="0.25">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6" x14ac:dyDescent="0.25">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6" x14ac:dyDescent="0.25">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6" x14ac:dyDescent="0.25">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6" x14ac:dyDescent="0.25">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6" x14ac:dyDescent="0.25">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6" x14ac:dyDescent="0.25">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6" x14ac:dyDescent="0.25">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6" x14ac:dyDescent="0.25">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6" x14ac:dyDescent="0.25">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6" x14ac:dyDescent="0.25">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6" x14ac:dyDescent="0.25">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6" x14ac:dyDescent="0.25">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6" x14ac:dyDescent="0.25">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6" x14ac:dyDescent="0.25">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6" x14ac:dyDescent="0.25">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6" x14ac:dyDescent="0.25">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6" x14ac:dyDescent="0.25">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6" x14ac:dyDescent="0.25">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6" x14ac:dyDescent="0.25">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6" x14ac:dyDescent="0.25">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6" x14ac:dyDescent="0.25">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6" x14ac:dyDescent="0.25">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6" x14ac:dyDescent="0.25">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6" x14ac:dyDescent="0.25">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6" x14ac:dyDescent="0.25">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6" x14ac:dyDescent="0.25">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6" x14ac:dyDescent="0.25">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6" x14ac:dyDescent="0.25">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6" x14ac:dyDescent="0.25">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6" x14ac:dyDescent="0.25">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6" x14ac:dyDescent="0.25">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6" x14ac:dyDescent="0.25">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6" x14ac:dyDescent="0.25">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6" x14ac:dyDescent="0.25">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6" x14ac:dyDescent="0.25">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6" x14ac:dyDescent="0.25">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6" x14ac:dyDescent="0.25">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6" x14ac:dyDescent="0.25">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6" x14ac:dyDescent="0.25">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6" x14ac:dyDescent="0.25">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6" x14ac:dyDescent="0.25">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6" x14ac:dyDescent="0.25">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6" x14ac:dyDescent="0.25">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6" x14ac:dyDescent="0.25">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6" x14ac:dyDescent="0.25">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6" x14ac:dyDescent="0.25">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6" x14ac:dyDescent="0.25">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6" x14ac:dyDescent="0.25">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6" x14ac:dyDescent="0.25">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6" x14ac:dyDescent="0.25">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6" x14ac:dyDescent="0.25">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6" x14ac:dyDescent="0.25">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6" x14ac:dyDescent="0.25">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6" x14ac:dyDescent="0.25">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6" x14ac:dyDescent="0.25">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6" x14ac:dyDescent="0.25">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6" x14ac:dyDescent="0.25">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6" x14ac:dyDescent="0.25">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6" x14ac:dyDescent="0.25">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6" x14ac:dyDescent="0.25">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6" x14ac:dyDescent="0.25">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6" x14ac:dyDescent="0.25">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6" x14ac:dyDescent="0.25">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6" x14ac:dyDescent="0.25">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6" x14ac:dyDescent="0.25">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6" x14ac:dyDescent="0.25">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6" x14ac:dyDescent="0.25">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6" x14ac:dyDescent="0.25">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6" x14ac:dyDescent="0.25">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6" x14ac:dyDescent="0.25">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6" x14ac:dyDescent="0.25">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6" x14ac:dyDescent="0.25">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6" x14ac:dyDescent="0.25">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6" x14ac:dyDescent="0.25">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6" x14ac:dyDescent="0.25">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6" x14ac:dyDescent="0.25">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6" x14ac:dyDescent="0.25">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6" x14ac:dyDescent="0.25">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6" x14ac:dyDescent="0.25">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6" x14ac:dyDescent="0.25">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6" x14ac:dyDescent="0.25">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6" x14ac:dyDescent="0.25">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6" x14ac:dyDescent="0.25">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6" x14ac:dyDescent="0.25">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6" x14ac:dyDescent="0.25">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6" x14ac:dyDescent="0.25">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6" x14ac:dyDescent="0.25">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6" x14ac:dyDescent="0.25">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6" x14ac:dyDescent="0.25">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6" x14ac:dyDescent="0.25">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6" x14ac:dyDescent="0.25">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6" x14ac:dyDescent="0.25">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6" x14ac:dyDescent="0.25">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6" x14ac:dyDescent="0.25">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6" x14ac:dyDescent="0.25">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6" x14ac:dyDescent="0.25">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6" x14ac:dyDescent="0.25">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6" x14ac:dyDescent="0.25">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6" x14ac:dyDescent="0.25">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6" x14ac:dyDescent="0.25">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6" x14ac:dyDescent="0.25">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6" x14ac:dyDescent="0.25">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6" x14ac:dyDescent="0.25">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6" x14ac:dyDescent="0.25">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6" x14ac:dyDescent="0.25">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6" x14ac:dyDescent="0.25">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6" x14ac:dyDescent="0.25">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6" x14ac:dyDescent="0.25">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6" x14ac:dyDescent="0.25">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6" x14ac:dyDescent="0.25">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6" x14ac:dyDescent="0.25">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6" x14ac:dyDescent="0.25">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6" x14ac:dyDescent="0.25">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6" x14ac:dyDescent="0.25">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6" x14ac:dyDescent="0.25">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6" x14ac:dyDescent="0.25">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6" x14ac:dyDescent="0.25">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6" x14ac:dyDescent="0.25">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6" x14ac:dyDescent="0.25">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6" x14ac:dyDescent="0.25">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6" x14ac:dyDescent="0.25">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6" x14ac:dyDescent="0.25">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6" x14ac:dyDescent="0.25">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6" x14ac:dyDescent="0.25">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6" x14ac:dyDescent="0.25">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6" x14ac:dyDescent="0.25">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6" x14ac:dyDescent="0.25">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6" x14ac:dyDescent="0.25">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6" x14ac:dyDescent="0.25">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6" x14ac:dyDescent="0.25">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6" x14ac:dyDescent="0.25">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6" x14ac:dyDescent="0.25">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6" x14ac:dyDescent="0.25">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6" x14ac:dyDescent="0.25">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6" x14ac:dyDescent="0.25">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6" x14ac:dyDescent="0.25">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6" x14ac:dyDescent="0.25">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6" x14ac:dyDescent="0.25">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6" x14ac:dyDescent="0.25">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6" x14ac:dyDescent="0.25">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6" x14ac:dyDescent="0.25">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6" x14ac:dyDescent="0.25">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6" x14ac:dyDescent="0.25">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6" x14ac:dyDescent="0.25">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6" x14ac:dyDescent="0.25">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6" x14ac:dyDescent="0.25">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6" x14ac:dyDescent="0.25">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6" x14ac:dyDescent="0.25">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6" x14ac:dyDescent="0.25">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6" x14ac:dyDescent="0.25">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6" x14ac:dyDescent="0.25">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6" x14ac:dyDescent="0.25">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6" x14ac:dyDescent="0.25">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6" x14ac:dyDescent="0.25">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6" x14ac:dyDescent="0.25">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6" x14ac:dyDescent="0.25">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6" x14ac:dyDescent="0.25">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6" x14ac:dyDescent="0.25">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6" x14ac:dyDescent="0.25">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6" x14ac:dyDescent="0.25">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6" x14ac:dyDescent="0.25">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6" x14ac:dyDescent="0.25">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6" x14ac:dyDescent="0.25">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6" x14ac:dyDescent="0.25">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6" x14ac:dyDescent="0.25">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6" x14ac:dyDescent="0.25">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6" x14ac:dyDescent="0.25">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6" x14ac:dyDescent="0.25">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6" x14ac:dyDescent="0.25">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6" x14ac:dyDescent="0.25">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6" x14ac:dyDescent="0.25">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6" x14ac:dyDescent="0.25">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6" x14ac:dyDescent="0.25">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6" x14ac:dyDescent="0.25">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6" x14ac:dyDescent="0.25">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6" x14ac:dyDescent="0.25">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6" x14ac:dyDescent="0.25">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6" x14ac:dyDescent="0.25">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6" x14ac:dyDescent="0.25">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6" x14ac:dyDescent="0.25">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6" x14ac:dyDescent="0.25">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6" x14ac:dyDescent="0.25">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6" x14ac:dyDescent="0.25">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6" x14ac:dyDescent="0.25">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6" x14ac:dyDescent="0.25">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6" x14ac:dyDescent="0.25">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6" x14ac:dyDescent="0.25">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6" x14ac:dyDescent="0.25">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6" x14ac:dyDescent="0.25">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6" x14ac:dyDescent="0.25">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6" x14ac:dyDescent="0.25">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6" x14ac:dyDescent="0.25">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6" x14ac:dyDescent="0.25">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6" x14ac:dyDescent="0.25">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6" x14ac:dyDescent="0.25">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6" x14ac:dyDescent="0.25">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6" x14ac:dyDescent="0.25">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6" x14ac:dyDescent="0.25">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6" x14ac:dyDescent="0.25">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6" x14ac:dyDescent="0.25">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6" x14ac:dyDescent="0.25">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6" x14ac:dyDescent="0.25">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6" x14ac:dyDescent="0.25">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6" x14ac:dyDescent="0.25">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6" x14ac:dyDescent="0.25">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6" x14ac:dyDescent="0.25">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6" x14ac:dyDescent="0.25">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6" x14ac:dyDescent="0.25">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6" x14ac:dyDescent="0.25">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6" x14ac:dyDescent="0.25">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6" x14ac:dyDescent="0.25">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6" x14ac:dyDescent="0.25">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6" x14ac:dyDescent="0.25">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6" x14ac:dyDescent="0.25">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6" x14ac:dyDescent="0.25">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6" x14ac:dyDescent="0.25">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6" x14ac:dyDescent="0.25">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6" x14ac:dyDescent="0.25">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6" x14ac:dyDescent="0.25">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6" x14ac:dyDescent="0.25">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6" x14ac:dyDescent="0.25">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6" x14ac:dyDescent="0.25">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6" x14ac:dyDescent="0.25">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6" x14ac:dyDescent="0.25">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6" x14ac:dyDescent="0.25">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6" x14ac:dyDescent="0.25">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6" x14ac:dyDescent="0.25">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6" x14ac:dyDescent="0.25">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6" x14ac:dyDescent="0.25">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6" x14ac:dyDescent="0.25">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6" x14ac:dyDescent="0.25">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6" x14ac:dyDescent="0.25">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6" x14ac:dyDescent="0.25">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6" x14ac:dyDescent="0.25">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6" x14ac:dyDescent="0.25">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6" x14ac:dyDescent="0.25">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6" x14ac:dyDescent="0.25">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6" x14ac:dyDescent="0.25">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6" x14ac:dyDescent="0.25">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6" x14ac:dyDescent="0.25">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6" x14ac:dyDescent="0.25">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6" x14ac:dyDescent="0.25">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6" x14ac:dyDescent="0.25">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6" x14ac:dyDescent="0.25">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6" x14ac:dyDescent="0.25">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6" x14ac:dyDescent="0.25">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6" x14ac:dyDescent="0.25">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6" x14ac:dyDescent="0.25">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6" x14ac:dyDescent="0.25">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6" x14ac:dyDescent="0.25">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6" x14ac:dyDescent="0.25">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6" x14ac:dyDescent="0.25">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6" x14ac:dyDescent="0.25">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6" x14ac:dyDescent="0.25">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6" x14ac:dyDescent="0.25">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6" x14ac:dyDescent="0.25">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6" x14ac:dyDescent="0.25">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6" x14ac:dyDescent="0.25">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6" x14ac:dyDescent="0.25">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6" x14ac:dyDescent="0.25">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6" x14ac:dyDescent="0.25">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6" x14ac:dyDescent="0.25">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6" x14ac:dyDescent="0.25">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6" x14ac:dyDescent="0.25">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6" x14ac:dyDescent="0.25">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6" x14ac:dyDescent="0.25">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6" x14ac:dyDescent="0.25">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6" x14ac:dyDescent="0.25">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6" x14ac:dyDescent="0.25">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6" x14ac:dyDescent="0.25">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6" x14ac:dyDescent="0.25">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6" x14ac:dyDescent="0.25">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6" x14ac:dyDescent="0.25">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6" x14ac:dyDescent="0.25">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6" x14ac:dyDescent="0.25">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6" x14ac:dyDescent="0.25">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6" x14ac:dyDescent="0.25">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6" x14ac:dyDescent="0.25">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6" x14ac:dyDescent="0.25">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6" x14ac:dyDescent="0.25">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6" x14ac:dyDescent="0.25">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6" x14ac:dyDescent="0.25">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6" x14ac:dyDescent="0.25">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6" x14ac:dyDescent="0.25">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6" x14ac:dyDescent="0.25">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6" x14ac:dyDescent="0.25">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6" x14ac:dyDescent="0.25">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6" x14ac:dyDescent="0.25">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6" x14ac:dyDescent="0.25">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6" x14ac:dyDescent="0.25">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6" x14ac:dyDescent="0.25">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6" x14ac:dyDescent="0.25">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6" x14ac:dyDescent="0.25">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6" x14ac:dyDescent="0.25">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6" x14ac:dyDescent="0.25">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6" x14ac:dyDescent="0.25">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6" x14ac:dyDescent="0.25">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6" x14ac:dyDescent="0.25">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6" x14ac:dyDescent="0.25">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6" x14ac:dyDescent="0.25">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6" x14ac:dyDescent="0.25">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6" x14ac:dyDescent="0.25">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6" x14ac:dyDescent="0.25">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6" x14ac:dyDescent="0.25">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6" x14ac:dyDescent="0.25">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6" x14ac:dyDescent="0.25">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6" x14ac:dyDescent="0.25">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6" x14ac:dyDescent="0.25">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6" x14ac:dyDescent="0.25">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6" x14ac:dyDescent="0.25">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6" x14ac:dyDescent="0.25">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6" x14ac:dyDescent="0.25">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6" x14ac:dyDescent="0.25">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6" x14ac:dyDescent="0.25">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6" x14ac:dyDescent="0.25">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6" x14ac:dyDescent="0.25">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6" x14ac:dyDescent="0.25">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6" x14ac:dyDescent="0.25">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6" x14ac:dyDescent="0.25">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6" x14ac:dyDescent="0.25">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6" x14ac:dyDescent="0.25">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6" x14ac:dyDescent="0.25">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6" x14ac:dyDescent="0.25">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6" x14ac:dyDescent="0.25">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6" x14ac:dyDescent="0.25">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6" x14ac:dyDescent="0.25">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6" x14ac:dyDescent="0.25">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6" x14ac:dyDescent="0.25">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6" x14ac:dyDescent="0.25">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6" x14ac:dyDescent="0.25">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6" x14ac:dyDescent="0.25">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6" x14ac:dyDescent="0.25">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6" x14ac:dyDescent="0.25">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6" x14ac:dyDescent="0.25">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6" x14ac:dyDescent="0.25">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6" x14ac:dyDescent="0.25">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6" x14ac:dyDescent="0.25">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6" x14ac:dyDescent="0.25">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6" x14ac:dyDescent="0.25">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6" x14ac:dyDescent="0.25">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6" x14ac:dyDescent="0.25">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6" x14ac:dyDescent="0.25">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6" x14ac:dyDescent="0.25">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6" x14ac:dyDescent="0.25">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6" x14ac:dyDescent="0.25">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6" x14ac:dyDescent="0.25">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6" x14ac:dyDescent="0.25">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6" x14ac:dyDescent="0.25">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6" x14ac:dyDescent="0.25">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6" x14ac:dyDescent="0.25">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6" x14ac:dyDescent="0.25">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6" x14ac:dyDescent="0.25">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6" x14ac:dyDescent="0.25">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6" x14ac:dyDescent="0.25">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6" x14ac:dyDescent="0.25">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6" x14ac:dyDescent="0.25">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6" x14ac:dyDescent="0.25">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6" x14ac:dyDescent="0.25">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6" x14ac:dyDescent="0.25">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6" x14ac:dyDescent="0.25">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6" x14ac:dyDescent="0.25">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6" x14ac:dyDescent="0.25">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6" x14ac:dyDescent="0.25">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6" x14ac:dyDescent="0.25">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6" x14ac:dyDescent="0.25">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6" x14ac:dyDescent="0.25">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6" x14ac:dyDescent="0.25">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6" x14ac:dyDescent="0.25">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6" x14ac:dyDescent="0.25">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6" x14ac:dyDescent="0.25">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6" x14ac:dyDescent="0.25">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6" x14ac:dyDescent="0.25">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6" x14ac:dyDescent="0.25">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6" x14ac:dyDescent="0.25">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6" x14ac:dyDescent="0.25">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6" x14ac:dyDescent="0.25">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6" x14ac:dyDescent="0.25">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6" x14ac:dyDescent="0.25">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6" x14ac:dyDescent="0.25">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6" x14ac:dyDescent="0.25">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6" x14ac:dyDescent="0.25">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6" x14ac:dyDescent="0.25">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6" x14ac:dyDescent="0.25">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6" x14ac:dyDescent="0.25">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6" x14ac:dyDescent="0.25">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6" x14ac:dyDescent="0.25">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6" x14ac:dyDescent="0.25">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6" x14ac:dyDescent="0.25">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6" x14ac:dyDescent="0.25">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6" x14ac:dyDescent="0.25">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6" x14ac:dyDescent="0.25">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6" x14ac:dyDescent="0.25">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6" x14ac:dyDescent="0.25">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6" x14ac:dyDescent="0.25">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6" x14ac:dyDescent="0.25">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6" x14ac:dyDescent="0.25">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6" x14ac:dyDescent="0.25">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6" x14ac:dyDescent="0.25">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6" x14ac:dyDescent="0.25">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6" x14ac:dyDescent="0.25">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6" x14ac:dyDescent="0.25">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6" x14ac:dyDescent="0.25">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6" x14ac:dyDescent="0.25">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6" x14ac:dyDescent="0.25">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6" x14ac:dyDescent="0.25">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6" x14ac:dyDescent="0.25">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6" x14ac:dyDescent="0.25">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6" x14ac:dyDescent="0.25">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6" x14ac:dyDescent="0.25">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6" x14ac:dyDescent="0.25">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6" x14ac:dyDescent="0.25">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6" x14ac:dyDescent="0.25">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6" x14ac:dyDescent="0.25">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6" x14ac:dyDescent="0.25">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6" x14ac:dyDescent="0.25">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6" x14ac:dyDescent="0.25">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6" x14ac:dyDescent="0.25">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6" x14ac:dyDescent="0.25">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6" x14ac:dyDescent="0.25">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6" x14ac:dyDescent="0.25">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6" x14ac:dyDescent="0.25">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6" x14ac:dyDescent="0.25">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6" x14ac:dyDescent="0.25">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6" x14ac:dyDescent="0.25">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6" x14ac:dyDescent="0.25">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6" x14ac:dyDescent="0.25">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6" x14ac:dyDescent="0.25">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6" x14ac:dyDescent="0.25">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6" x14ac:dyDescent="0.25">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6" x14ac:dyDescent="0.25">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6" x14ac:dyDescent="0.25">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6" x14ac:dyDescent="0.25">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6" x14ac:dyDescent="0.25">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6" x14ac:dyDescent="0.25">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6" x14ac:dyDescent="0.25">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6" x14ac:dyDescent="0.25">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6" x14ac:dyDescent="0.25">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6" x14ac:dyDescent="0.25">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6" x14ac:dyDescent="0.25">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6" x14ac:dyDescent="0.25">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6" x14ac:dyDescent="0.25">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6" x14ac:dyDescent="0.25">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6" x14ac:dyDescent="0.25">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6" x14ac:dyDescent="0.25">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6" x14ac:dyDescent="0.25">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6" x14ac:dyDescent="0.25">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6" x14ac:dyDescent="0.25">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6" x14ac:dyDescent="0.25">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6" x14ac:dyDescent="0.25">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6" x14ac:dyDescent="0.25">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6" x14ac:dyDescent="0.25">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6" x14ac:dyDescent="0.25">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6" x14ac:dyDescent="0.25">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6" x14ac:dyDescent="0.25">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6" x14ac:dyDescent="0.25">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6" x14ac:dyDescent="0.25">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6" x14ac:dyDescent="0.25">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6" x14ac:dyDescent="0.25">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6" x14ac:dyDescent="0.25">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6" x14ac:dyDescent="0.25">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6" x14ac:dyDescent="0.25">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6" x14ac:dyDescent="0.25">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6" x14ac:dyDescent="0.25">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6" x14ac:dyDescent="0.25">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6" x14ac:dyDescent="0.25">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6" x14ac:dyDescent="0.25">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6" x14ac:dyDescent="0.25">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6" x14ac:dyDescent="0.25">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6" x14ac:dyDescent="0.25">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6" x14ac:dyDescent="0.25">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6" x14ac:dyDescent="0.25">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6" x14ac:dyDescent="0.25">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6" x14ac:dyDescent="0.25">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6" x14ac:dyDescent="0.25">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6" x14ac:dyDescent="0.25">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6" x14ac:dyDescent="0.25">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6" x14ac:dyDescent="0.25">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6" x14ac:dyDescent="0.25">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6" x14ac:dyDescent="0.25">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6" x14ac:dyDescent="0.25">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6" x14ac:dyDescent="0.25">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6" x14ac:dyDescent="0.25">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6" x14ac:dyDescent="0.25">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6" x14ac:dyDescent="0.25">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6" x14ac:dyDescent="0.25">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6" x14ac:dyDescent="0.25">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6" x14ac:dyDescent="0.25">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6" x14ac:dyDescent="0.25">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6" x14ac:dyDescent="0.25">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6" x14ac:dyDescent="0.25">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6" x14ac:dyDescent="0.25">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6" x14ac:dyDescent="0.25">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6" x14ac:dyDescent="0.25">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6" x14ac:dyDescent="0.25">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6" x14ac:dyDescent="0.25">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6" x14ac:dyDescent="0.25">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6" x14ac:dyDescent="0.25">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6" x14ac:dyDescent="0.25">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6" x14ac:dyDescent="0.25">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6" x14ac:dyDescent="0.25">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6" x14ac:dyDescent="0.25">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6" x14ac:dyDescent="0.25">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6" x14ac:dyDescent="0.25">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6" x14ac:dyDescent="0.25">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6" x14ac:dyDescent="0.25">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6" x14ac:dyDescent="0.25">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6" x14ac:dyDescent="0.25">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6" x14ac:dyDescent="0.25">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6" x14ac:dyDescent="0.25">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6" x14ac:dyDescent="0.25">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6" x14ac:dyDescent="0.25">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6" x14ac:dyDescent="0.25">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6" x14ac:dyDescent="0.25">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6" x14ac:dyDescent="0.25">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6" x14ac:dyDescent="0.25">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6" x14ac:dyDescent="0.25">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6" x14ac:dyDescent="0.25">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6" x14ac:dyDescent="0.25">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6" x14ac:dyDescent="0.25">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6" x14ac:dyDescent="0.25">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6" x14ac:dyDescent="0.25">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6" x14ac:dyDescent="0.25">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6" x14ac:dyDescent="0.25">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6" x14ac:dyDescent="0.25">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6" x14ac:dyDescent="0.25">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6" x14ac:dyDescent="0.25">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6" x14ac:dyDescent="0.25">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6" x14ac:dyDescent="0.25">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6" x14ac:dyDescent="0.25">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6" x14ac:dyDescent="0.25">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6" x14ac:dyDescent="0.25">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6" x14ac:dyDescent="0.25">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6" x14ac:dyDescent="0.25">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6" x14ac:dyDescent="0.25">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6" x14ac:dyDescent="0.25">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6" x14ac:dyDescent="0.25">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6" x14ac:dyDescent="0.25">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6" x14ac:dyDescent="0.25">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6" x14ac:dyDescent="0.25">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6" x14ac:dyDescent="0.25">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6" x14ac:dyDescent="0.25">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6" x14ac:dyDescent="0.25">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6" x14ac:dyDescent="0.25">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6" x14ac:dyDescent="0.25">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6" x14ac:dyDescent="0.25">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6" x14ac:dyDescent="0.25">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6" x14ac:dyDescent="0.25">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6" x14ac:dyDescent="0.25">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6" x14ac:dyDescent="0.25">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6" x14ac:dyDescent="0.25">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6" x14ac:dyDescent="0.25">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6" x14ac:dyDescent="0.25">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6" x14ac:dyDescent="0.25">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6" x14ac:dyDescent="0.25">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6" x14ac:dyDescent="0.25">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6" x14ac:dyDescent="0.25">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6" x14ac:dyDescent="0.25">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6" x14ac:dyDescent="0.25">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6" x14ac:dyDescent="0.25">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6" x14ac:dyDescent="0.25">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6" x14ac:dyDescent="0.25">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6" x14ac:dyDescent="0.25">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6" x14ac:dyDescent="0.25">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6" x14ac:dyDescent="0.25">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6" x14ac:dyDescent="0.25">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6" x14ac:dyDescent="0.25">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6" x14ac:dyDescent="0.25">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6" x14ac:dyDescent="0.25">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6" x14ac:dyDescent="0.25">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6" x14ac:dyDescent="0.25">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6" x14ac:dyDescent="0.25">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6" x14ac:dyDescent="0.25">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6" x14ac:dyDescent="0.25">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6" x14ac:dyDescent="0.25">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6" x14ac:dyDescent="0.25">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6" x14ac:dyDescent="0.25">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6" x14ac:dyDescent="0.25">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6" x14ac:dyDescent="0.25">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6" x14ac:dyDescent="0.25">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6" x14ac:dyDescent="0.25">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6" x14ac:dyDescent="0.25">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6" x14ac:dyDescent="0.25">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6" x14ac:dyDescent="0.25">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6" x14ac:dyDescent="0.25">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6" x14ac:dyDescent="0.25">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6" x14ac:dyDescent="0.25">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6" x14ac:dyDescent="0.25">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6" x14ac:dyDescent="0.25">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6" x14ac:dyDescent="0.25">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6" x14ac:dyDescent="0.25">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6" x14ac:dyDescent="0.25">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6" x14ac:dyDescent="0.25">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6" x14ac:dyDescent="0.25">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6" x14ac:dyDescent="0.25">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6" x14ac:dyDescent="0.25">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6" x14ac:dyDescent="0.25">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6" x14ac:dyDescent="0.25">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6" x14ac:dyDescent="0.25">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6" x14ac:dyDescent="0.25">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6" x14ac:dyDescent="0.25">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6" x14ac:dyDescent="0.25">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6" x14ac:dyDescent="0.25">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6" x14ac:dyDescent="0.25">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6" x14ac:dyDescent="0.25">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6" x14ac:dyDescent="0.25">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6" x14ac:dyDescent="0.25">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6" x14ac:dyDescent="0.25">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6" x14ac:dyDescent="0.25">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6" x14ac:dyDescent="0.25">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6" x14ac:dyDescent="0.25">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6" x14ac:dyDescent="0.25">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6" x14ac:dyDescent="0.25">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6" x14ac:dyDescent="0.25">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6" x14ac:dyDescent="0.25">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6" x14ac:dyDescent="0.25">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6" x14ac:dyDescent="0.25">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6" x14ac:dyDescent="0.25">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6" x14ac:dyDescent="0.25">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6" x14ac:dyDescent="0.25">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6" x14ac:dyDescent="0.25">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6" x14ac:dyDescent="0.25">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6" x14ac:dyDescent="0.25">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6" x14ac:dyDescent="0.25">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6" x14ac:dyDescent="0.25">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6" x14ac:dyDescent="0.25">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6" x14ac:dyDescent="0.25">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6" x14ac:dyDescent="0.25">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6" x14ac:dyDescent="0.25">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6" x14ac:dyDescent="0.25">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6" x14ac:dyDescent="0.25">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6" x14ac:dyDescent="0.25">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6" x14ac:dyDescent="0.25">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6" x14ac:dyDescent="0.25">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6" x14ac:dyDescent="0.25">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6" x14ac:dyDescent="0.25">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6" x14ac:dyDescent="0.25">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6" x14ac:dyDescent="0.25">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6" x14ac:dyDescent="0.25">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6" x14ac:dyDescent="0.25">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6" x14ac:dyDescent="0.25">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6" x14ac:dyDescent="0.25">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6" x14ac:dyDescent="0.25">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6" x14ac:dyDescent="0.25">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6" x14ac:dyDescent="0.25">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6" x14ac:dyDescent="0.25">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6" x14ac:dyDescent="0.25">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6" x14ac:dyDescent="0.25">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6" x14ac:dyDescent="0.25">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6" x14ac:dyDescent="0.25">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6" x14ac:dyDescent="0.25">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6" x14ac:dyDescent="0.25">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6" x14ac:dyDescent="0.25">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6" x14ac:dyDescent="0.25">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6" x14ac:dyDescent="0.25">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6" x14ac:dyDescent="0.25">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6" x14ac:dyDescent="0.25">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6" x14ac:dyDescent="0.25">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6" x14ac:dyDescent="0.25">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6" x14ac:dyDescent="0.25">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6" x14ac:dyDescent="0.25">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6" x14ac:dyDescent="0.25">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6" x14ac:dyDescent="0.25">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6" x14ac:dyDescent="0.25">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6" x14ac:dyDescent="0.25">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6" x14ac:dyDescent="0.25">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6" x14ac:dyDescent="0.25">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6" x14ac:dyDescent="0.25">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6" x14ac:dyDescent="0.25">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6" x14ac:dyDescent="0.25">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6" x14ac:dyDescent="0.25">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6" x14ac:dyDescent="0.25">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6" x14ac:dyDescent="0.25">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6" x14ac:dyDescent="0.25">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6" x14ac:dyDescent="0.25">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6" x14ac:dyDescent="0.25">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6" x14ac:dyDescent="0.25">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6" x14ac:dyDescent="0.25">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6" x14ac:dyDescent="0.25">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6" x14ac:dyDescent="0.25">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6" x14ac:dyDescent="0.25">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6" x14ac:dyDescent="0.25">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6" x14ac:dyDescent="0.25">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6" x14ac:dyDescent="0.25">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6" x14ac:dyDescent="0.25">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6" x14ac:dyDescent="0.25">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6" x14ac:dyDescent="0.25">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6" x14ac:dyDescent="0.25">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6" x14ac:dyDescent="0.25">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6" x14ac:dyDescent="0.25">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6" x14ac:dyDescent="0.25">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6" x14ac:dyDescent="0.25">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6" x14ac:dyDescent="0.25">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6" x14ac:dyDescent="0.25">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6" x14ac:dyDescent="0.25">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6" x14ac:dyDescent="0.25">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6" x14ac:dyDescent="0.25">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6" x14ac:dyDescent="0.25">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6" x14ac:dyDescent="0.25">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6" x14ac:dyDescent="0.25">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6" x14ac:dyDescent="0.25">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6" x14ac:dyDescent="0.25">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6" x14ac:dyDescent="0.25">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6" x14ac:dyDescent="0.25">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6" x14ac:dyDescent="0.25">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6" x14ac:dyDescent="0.25">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6" x14ac:dyDescent="0.25">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6" x14ac:dyDescent="0.25">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6" x14ac:dyDescent="0.25">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6" x14ac:dyDescent="0.25">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6" x14ac:dyDescent="0.25">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6" x14ac:dyDescent="0.25">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6" x14ac:dyDescent="0.25">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6" x14ac:dyDescent="0.25">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6" x14ac:dyDescent="0.25">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6" x14ac:dyDescent="0.25">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6" x14ac:dyDescent="0.25">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6" x14ac:dyDescent="0.25">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6" x14ac:dyDescent="0.25">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6" x14ac:dyDescent="0.25">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6" x14ac:dyDescent="0.25">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6" x14ac:dyDescent="0.25">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6" x14ac:dyDescent="0.25">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6" x14ac:dyDescent="0.25">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6" x14ac:dyDescent="0.25">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6" x14ac:dyDescent="0.25">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6" x14ac:dyDescent="0.25">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6" x14ac:dyDescent="0.25">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6" x14ac:dyDescent="0.25">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6" x14ac:dyDescent="0.25">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6" x14ac:dyDescent="0.25">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6" x14ac:dyDescent="0.25">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6" x14ac:dyDescent="0.25">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6" x14ac:dyDescent="0.25">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6" x14ac:dyDescent="0.25">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6" x14ac:dyDescent="0.25">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6" x14ac:dyDescent="0.25">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6" x14ac:dyDescent="0.25">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6" x14ac:dyDescent="0.25">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6" x14ac:dyDescent="0.25">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6" x14ac:dyDescent="0.25">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6" x14ac:dyDescent="0.25">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6" x14ac:dyDescent="0.25">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6" x14ac:dyDescent="0.25">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6" x14ac:dyDescent="0.25">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6" x14ac:dyDescent="0.25">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6" x14ac:dyDescent="0.25">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6" x14ac:dyDescent="0.25">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6" x14ac:dyDescent="0.25">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6" x14ac:dyDescent="0.25">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6" x14ac:dyDescent="0.25">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6" x14ac:dyDescent="0.25">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6" x14ac:dyDescent="0.25">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6" x14ac:dyDescent="0.25">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6" x14ac:dyDescent="0.25">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6" x14ac:dyDescent="0.25">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6" x14ac:dyDescent="0.25">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6" x14ac:dyDescent="0.25">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6" x14ac:dyDescent="0.25">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6" x14ac:dyDescent="0.25">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6" x14ac:dyDescent="0.25">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6" x14ac:dyDescent="0.25">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6" x14ac:dyDescent="0.25">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6" x14ac:dyDescent="0.25">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6" x14ac:dyDescent="0.25">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6" x14ac:dyDescent="0.25">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6" x14ac:dyDescent="0.25">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6" x14ac:dyDescent="0.25">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6" x14ac:dyDescent="0.25">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6" x14ac:dyDescent="0.25">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6" x14ac:dyDescent="0.25">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6" x14ac:dyDescent="0.25">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6" x14ac:dyDescent="0.25">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6" x14ac:dyDescent="0.25">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6" x14ac:dyDescent="0.25">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6" x14ac:dyDescent="0.25">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6" x14ac:dyDescent="0.25">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6" x14ac:dyDescent="0.25">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6" x14ac:dyDescent="0.25">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6" x14ac:dyDescent="0.25">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6" x14ac:dyDescent="0.25">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6" x14ac:dyDescent="0.25">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6" x14ac:dyDescent="0.25">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6" x14ac:dyDescent="0.25">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6" x14ac:dyDescent="0.25">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6" x14ac:dyDescent="0.25">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6" x14ac:dyDescent="0.25">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6" x14ac:dyDescent="0.25">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6" x14ac:dyDescent="0.25">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6" x14ac:dyDescent="0.25">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formatRows="0"/>
  <mergeCells count="59">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E22:J22"/>
    <mergeCell ref="B27:D27"/>
    <mergeCell ref="B28:D28"/>
    <mergeCell ref="B29:D29"/>
    <mergeCell ref="E24:J24"/>
    <mergeCell ref="B25:D25"/>
    <mergeCell ref="B24:D24"/>
    <mergeCell ref="B26:D26"/>
    <mergeCell ref="A37:A39"/>
    <mergeCell ref="B30:D30"/>
    <mergeCell ref="B31:D31"/>
    <mergeCell ref="B32:D32"/>
    <mergeCell ref="B33:D33"/>
    <mergeCell ref="B36:D36"/>
    <mergeCell ref="E36:J36"/>
    <mergeCell ref="B37:D39"/>
    <mergeCell ref="E37:I37"/>
    <mergeCell ref="E39:J39"/>
    <mergeCell ref="E38:J38"/>
    <mergeCell ref="E30:J30"/>
    <mergeCell ref="E31:J31"/>
    <mergeCell ref="E32:J32"/>
    <mergeCell ref="E33:J33"/>
    <mergeCell ref="E25:J25"/>
    <mergeCell ref="E26:J26"/>
    <mergeCell ref="E27:J27"/>
    <mergeCell ref="E28:J28"/>
    <mergeCell ref="E29:J29"/>
  </mergeCells>
  <phoneticPr fontId="19" type="noConversion"/>
  <dataValidations xWindow="737" yWindow="660" count="16">
    <dataValidation allowBlank="1" showInputMessage="1" showErrorMessage="1" prompt="Pareiškėjo registracijos kodas (jeigu tai juridinis asmuo), asmens kodas (jeigu tai fizinis asmuo)" sqref="E21:J21" xr:uid="{F16413E0-DD00-4434-8ACC-9FF00FCFCCA8}"/>
    <dataValidation allowBlank="1" showInputMessage="1" showErrorMessage="1" prompt="Nurodyti vieną el. pašto adresą, kuris yra tinkamas susirašinėti dėl vietos projekto paraiškos vertinimo ir tvirtinimo." sqref="E30:J30" xr:uid="{DD14C417-694D-4FEF-A5F4-AF2A4892636E}"/>
    <dataValidation allowBlank="1" showInputMessage="1" showErrorMessage="1" prompt="Pildoma, jeigu pareiškėjas – juridinis asmuo. Nurodomos pareigos, vardas ir pavardė, telefono Nr., el. pašto adresas." sqref="E33:J33" xr:uid="{7D36ED48-4FF6-4162-A70D-13D25C2A1642}"/>
    <dataValidation allowBlank="1" showInputMessage="1" showErrorMessage="1" prompt="Nurodomas teikiamo vietos projekto pavadinimas" sqref="E36:J36" xr:uid="{2B376D1C-204E-4CF8-BEAE-942313F681F2}"/>
    <dataValidation allowBlank="1" showInputMessage="1" showErrorMessage="1" prompt="Turi būti nurodomas savivaldybės pavadinimas, seniūnijos pavadinimas ir tikslus adresas" sqref="E40:J40"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xr:uid="{664FB470-5010-4353-96F6-1C142918F2D1}"/>
    <dataValidation allowBlank="1" showInputMessage="1" showErrorMessage="1" prompt="Nurodomas pareiškėjo įgalioto asmens, kuris bus atsakingas už vietos projekto įgyvendinimą, vardas, pavardė, pareigos,  tel. Nr." sqref="E42:J42" xr:uid="{7B844D54-C0B8-4472-9EF8-0B4CA1413554}"/>
    <dataValidation allowBlank="1" showInputMessage="1" showErrorMessage="1" prompt="Pildyti, jei tai  nėra pareiškėjas" sqref="B42:D42" xr:uid="{321E0B32-7002-4579-BBBA-B7C1043202AF}"/>
    <dataValidation allowBlank="1" showInputMessage="1" showErrorMessage="1" prompt="Pildyti, jei vietos projektą rengia konsultantas" sqref="B43:D43"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3:J43"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xr:uid="{3DF124BA-4581-40E9-864E-CAA2DF2D05B2}"/>
    <dataValidation allowBlank="1" showInputMessage="1" showErrorMessage="1" prompt="Jeigu pareiškėjas – fizinis asmuo, nurodomas jo amžius, t.y. patvirtinma atitiktis, kad teikiantis paraišką asmuo yra vyresnis nei 18 metų amžiaus.  " sqref="E34:J34"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r:uid="{F79D5DA1-2B4F-43A4-8E73-7420CB8AEC17}">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2"/>
  <sheetViews>
    <sheetView topLeftCell="A9" zoomScaleNormal="100" workbookViewId="0">
      <selection activeCell="B6" sqref="B6:C6"/>
    </sheetView>
  </sheetViews>
  <sheetFormatPr defaultColWidth="12.59765625" defaultRowHeight="15" customHeight="1" x14ac:dyDescent="0.25"/>
  <cols>
    <col min="1" max="1" width="4.09765625" style="28" customWidth="1"/>
    <col min="2" max="2" width="53.59765625" customWidth="1"/>
    <col min="3" max="3" width="62.19921875" customWidth="1"/>
    <col min="4" max="19" width="7.59765625" customWidth="1"/>
  </cols>
  <sheetData>
    <row r="1" spans="1:19" ht="15.6" x14ac:dyDescent="0.3">
      <c r="B1" s="381"/>
      <c r="C1" s="381"/>
      <c r="D1" s="30"/>
      <c r="E1" s="30"/>
      <c r="F1" s="30"/>
      <c r="G1" s="30"/>
      <c r="H1" s="30"/>
      <c r="I1" s="30"/>
      <c r="J1" s="30"/>
      <c r="K1" s="30"/>
      <c r="L1" s="30"/>
      <c r="M1" s="30"/>
      <c r="N1" s="30"/>
      <c r="O1" s="30"/>
      <c r="P1" s="30"/>
      <c r="Q1" s="30"/>
      <c r="R1" s="30"/>
      <c r="S1" s="30"/>
    </row>
    <row r="2" spans="1:19" ht="26.4" customHeight="1" x14ac:dyDescent="0.4">
      <c r="A2" s="233" t="s">
        <v>53</v>
      </c>
      <c r="B2" s="382" t="s">
        <v>46</v>
      </c>
      <c r="C2" s="382"/>
      <c r="D2" s="30"/>
      <c r="E2" s="30"/>
      <c r="F2" s="30"/>
      <c r="G2" s="30"/>
      <c r="H2" s="30"/>
      <c r="I2" s="30"/>
      <c r="J2" s="30"/>
      <c r="K2" s="30"/>
      <c r="L2" s="30"/>
      <c r="M2" s="30"/>
      <c r="N2" s="30"/>
      <c r="O2" s="30"/>
      <c r="P2" s="30"/>
      <c r="Q2" s="30"/>
      <c r="R2" s="30"/>
      <c r="S2" s="30"/>
    </row>
    <row r="3" spans="1:19" ht="19.2" customHeight="1" x14ac:dyDescent="0.35">
      <c r="A3" s="234" t="s">
        <v>56</v>
      </c>
      <c r="B3" s="235" t="s">
        <v>973</v>
      </c>
      <c r="C3" s="236" t="s">
        <v>659</v>
      </c>
      <c r="D3" s="26"/>
      <c r="E3" s="26"/>
      <c r="F3" s="26"/>
      <c r="G3" s="26"/>
      <c r="H3" s="26"/>
      <c r="I3" s="26"/>
      <c r="J3" s="26"/>
      <c r="K3" s="26"/>
      <c r="L3" s="26"/>
      <c r="M3" s="26"/>
      <c r="N3" s="26"/>
      <c r="O3" s="26"/>
      <c r="P3" s="26"/>
      <c r="Q3" s="26"/>
      <c r="R3" s="26"/>
      <c r="S3" s="26"/>
    </row>
    <row r="4" spans="1:19" ht="127.8" customHeight="1" x14ac:dyDescent="0.35">
      <c r="A4" s="234"/>
      <c r="B4" s="240" t="s">
        <v>982</v>
      </c>
      <c r="C4" s="219"/>
      <c r="D4" s="26"/>
      <c r="E4" s="26"/>
      <c r="F4" s="26"/>
      <c r="G4" s="26"/>
      <c r="H4" s="26"/>
      <c r="I4" s="26"/>
      <c r="J4" s="26"/>
      <c r="K4" s="26"/>
      <c r="L4" s="26"/>
      <c r="M4" s="26"/>
      <c r="N4" s="26"/>
      <c r="O4" s="26"/>
      <c r="P4" s="26"/>
      <c r="Q4" s="26"/>
      <c r="R4" s="26"/>
      <c r="S4" s="26"/>
    </row>
    <row r="5" spans="1:19" ht="18" x14ac:dyDescent="0.35">
      <c r="A5" s="233" t="s">
        <v>55</v>
      </c>
      <c r="B5" s="383" t="s">
        <v>575</v>
      </c>
      <c r="C5" s="383"/>
      <c r="D5" s="26"/>
      <c r="E5" s="26"/>
      <c r="F5" s="26"/>
      <c r="G5" s="26"/>
      <c r="H5" s="26"/>
      <c r="I5" s="26"/>
      <c r="J5" s="26"/>
      <c r="K5" s="26"/>
      <c r="L5" s="26"/>
      <c r="M5" s="26"/>
      <c r="N5" s="26"/>
      <c r="O5" s="26"/>
      <c r="P5" s="26"/>
      <c r="Q5" s="26"/>
      <c r="R5" s="26"/>
      <c r="S5" s="26"/>
    </row>
    <row r="6" spans="1:19" ht="66" customHeight="1" x14ac:dyDescent="0.35">
      <c r="A6" s="233"/>
      <c r="B6" s="384" t="s">
        <v>983</v>
      </c>
      <c r="C6" s="384"/>
      <c r="D6" s="26"/>
      <c r="E6" s="26"/>
      <c r="F6" s="26"/>
      <c r="G6" s="26"/>
      <c r="H6" s="26"/>
      <c r="I6" s="26"/>
      <c r="J6" s="26"/>
      <c r="K6" s="26"/>
      <c r="L6" s="26"/>
      <c r="M6" s="26"/>
      <c r="N6" s="26"/>
      <c r="O6" s="26"/>
      <c r="P6" s="26"/>
      <c r="Q6" s="26"/>
      <c r="R6" s="26"/>
      <c r="S6" s="26"/>
    </row>
    <row r="7" spans="1:19" ht="18" x14ac:dyDescent="0.35">
      <c r="A7" s="233" t="s">
        <v>54</v>
      </c>
      <c r="B7" s="385" t="s">
        <v>574</v>
      </c>
      <c r="C7" s="385"/>
      <c r="D7" s="26"/>
      <c r="E7" s="26"/>
      <c r="F7" s="26"/>
      <c r="G7" s="26"/>
      <c r="H7" s="26"/>
      <c r="I7" s="26"/>
      <c r="J7" s="26"/>
      <c r="K7" s="26"/>
      <c r="L7" s="26"/>
      <c r="M7" s="26"/>
      <c r="N7" s="26"/>
      <c r="O7" s="26"/>
      <c r="P7" s="26"/>
      <c r="Q7" s="26"/>
      <c r="R7" s="26"/>
      <c r="S7" s="26"/>
    </row>
    <row r="8" spans="1:19" ht="58.95" customHeight="1" x14ac:dyDescent="0.35">
      <c r="A8" s="233"/>
      <c r="B8" s="387"/>
      <c r="C8" s="387"/>
      <c r="D8" s="26"/>
      <c r="E8" s="26"/>
      <c r="F8" s="26"/>
      <c r="G8" s="26"/>
      <c r="H8" s="26"/>
      <c r="I8" s="26"/>
      <c r="J8" s="26"/>
      <c r="K8" s="26"/>
      <c r="L8" s="26"/>
      <c r="M8" s="26"/>
      <c r="N8" s="26"/>
      <c r="O8" s="26"/>
      <c r="P8" s="26"/>
      <c r="Q8" s="26"/>
      <c r="R8" s="26"/>
      <c r="S8" s="26"/>
    </row>
    <row r="9" spans="1:19" ht="18" x14ac:dyDescent="0.35">
      <c r="A9" s="233" t="s">
        <v>58</v>
      </c>
      <c r="B9" s="389" t="s">
        <v>57</v>
      </c>
      <c r="C9" s="389"/>
      <c r="D9" s="26"/>
      <c r="E9" s="26"/>
      <c r="F9" s="26"/>
      <c r="G9" s="26"/>
      <c r="H9" s="26"/>
      <c r="I9" s="26"/>
      <c r="J9" s="26"/>
      <c r="K9" s="26"/>
      <c r="L9" s="26"/>
      <c r="M9" s="26"/>
      <c r="N9" s="26"/>
      <c r="O9" s="26"/>
      <c r="P9" s="26"/>
      <c r="Q9" s="26"/>
      <c r="R9" s="26"/>
      <c r="S9" s="26"/>
    </row>
    <row r="10" spans="1:19" ht="57" customHeight="1" x14ac:dyDescent="0.35">
      <c r="A10" s="233"/>
      <c r="B10" s="387"/>
      <c r="C10" s="387"/>
      <c r="D10" s="26"/>
      <c r="E10" s="26"/>
      <c r="F10" s="26"/>
      <c r="G10" s="26"/>
      <c r="H10" s="26"/>
      <c r="I10" s="26"/>
      <c r="J10" s="26"/>
      <c r="K10" s="26"/>
      <c r="L10" s="26"/>
      <c r="M10" s="26"/>
      <c r="N10" s="26"/>
      <c r="O10" s="26"/>
      <c r="P10" s="26"/>
      <c r="Q10" s="26"/>
      <c r="R10" s="26"/>
      <c r="S10" s="26"/>
    </row>
    <row r="11" spans="1:19" ht="18" x14ac:dyDescent="0.35">
      <c r="A11" s="233" t="s">
        <v>59</v>
      </c>
      <c r="B11" s="385" t="s">
        <v>633</v>
      </c>
      <c r="C11" s="385"/>
      <c r="D11" s="26"/>
      <c r="E11" s="26"/>
      <c r="F11" s="26"/>
      <c r="G11" s="26"/>
      <c r="H11" s="26"/>
      <c r="I11" s="26"/>
      <c r="J11" s="26"/>
      <c r="K11" s="26"/>
      <c r="L11" s="26"/>
      <c r="M11" s="26"/>
      <c r="N11" s="26"/>
      <c r="O11" s="26"/>
      <c r="P11" s="26"/>
      <c r="Q11" s="26"/>
      <c r="R11" s="26"/>
      <c r="S11" s="26"/>
    </row>
    <row r="12" spans="1:19" ht="37.200000000000003" customHeight="1" x14ac:dyDescent="0.35">
      <c r="A12" s="233"/>
      <c r="B12" s="387"/>
      <c r="C12" s="387"/>
      <c r="D12" s="26"/>
      <c r="E12" s="26"/>
      <c r="F12" s="26"/>
      <c r="G12" s="26"/>
      <c r="H12" s="26"/>
      <c r="I12" s="26"/>
      <c r="J12" s="26"/>
      <c r="K12" s="26"/>
      <c r="L12" s="26"/>
      <c r="M12" s="26"/>
      <c r="N12" s="26"/>
      <c r="O12" s="26"/>
      <c r="P12" s="26"/>
      <c r="Q12" s="26"/>
      <c r="R12" s="26"/>
      <c r="S12" s="26"/>
    </row>
    <row r="13" spans="1:19" ht="18" x14ac:dyDescent="0.35">
      <c r="A13" s="233" t="s">
        <v>510</v>
      </c>
      <c r="B13" s="386" t="s">
        <v>511</v>
      </c>
      <c r="C13" s="386"/>
      <c r="D13" s="26"/>
      <c r="E13" s="26"/>
      <c r="F13" s="26"/>
      <c r="G13" s="26"/>
      <c r="H13" s="26"/>
      <c r="I13" s="26"/>
      <c r="J13" s="26"/>
      <c r="K13" s="26"/>
      <c r="L13" s="26"/>
      <c r="M13" s="26"/>
      <c r="N13" s="26"/>
      <c r="O13" s="26"/>
      <c r="P13" s="26"/>
      <c r="Q13" s="26"/>
      <c r="R13" s="26"/>
      <c r="S13" s="26"/>
    </row>
    <row r="14" spans="1:19" ht="99" customHeight="1" x14ac:dyDescent="0.35">
      <c r="A14" s="233"/>
      <c r="B14" s="387"/>
      <c r="C14" s="387"/>
      <c r="D14" s="26"/>
      <c r="E14" s="26"/>
      <c r="F14" s="26"/>
      <c r="G14" s="26"/>
      <c r="H14" s="26"/>
      <c r="I14" s="26"/>
      <c r="J14" s="26"/>
      <c r="K14" s="26"/>
      <c r="L14" s="26"/>
      <c r="M14" s="26"/>
      <c r="N14" s="26"/>
      <c r="O14" s="26"/>
      <c r="P14" s="26"/>
      <c r="Q14" s="26"/>
      <c r="R14" s="26"/>
      <c r="S14" s="26"/>
    </row>
    <row r="15" spans="1:19" ht="18" x14ac:dyDescent="0.35">
      <c r="A15" s="233" t="s">
        <v>972</v>
      </c>
      <c r="B15" s="385" t="s">
        <v>838</v>
      </c>
      <c r="C15" s="385"/>
      <c r="D15" s="26"/>
      <c r="E15" s="26"/>
      <c r="F15" s="26"/>
      <c r="G15" s="26"/>
      <c r="H15" s="26"/>
      <c r="I15" s="26"/>
      <c r="J15" s="26"/>
      <c r="K15" s="26"/>
      <c r="L15" s="26"/>
      <c r="M15" s="26"/>
      <c r="N15" s="26"/>
      <c r="O15" s="26"/>
      <c r="P15" s="26"/>
      <c r="Q15" s="26"/>
      <c r="R15" s="26"/>
      <c r="S15" s="26"/>
    </row>
    <row r="16" spans="1:19" ht="76.95" customHeight="1" x14ac:dyDescent="0.35">
      <c r="A16" s="233"/>
      <c r="B16" s="388"/>
      <c r="C16" s="388"/>
      <c r="D16" s="26"/>
      <c r="E16" s="26"/>
      <c r="F16" s="26"/>
      <c r="G16" s="26"/>
      <c r="H16" s="26"/>
      <c r="I16" s="26"/>
      <c r="J16" s="26"/>
      <c r="K16" s="26"/>
      <c r="L16" s="26"/>
      <c r="M16" s="26"/>
      <c r="N16" s="26"/>
      <c r="O16" s="26"/>
      <c r="P16" s="26"/>
      <c r="Q16" s="26"/>
      <c r="R16" s="26"/>
      <c r="S16" s="26"/>
    </row>
    <row r="17" spans="2:19" ht="15.6" x14ac:dyDescent="0.3">
      <c r="B17" s="29"/>
      <c r="C17" s="30"/>
      <c r="D17" s="30"/>
      <c r="E17" s="30"/>
      <c r="F17" s="30"/>
      <c r="G17" s="30"/>
      <c r="H17" s="30"/>
      <c r="I17" s="30"/>
      <c r="J17" s="30"/>
      <c r="K17" s="30"/>
      <c r="L17" s="30"/>
      <c r="M17" s="30"/>
      <c r="N17" s="30"/>
      <c r="O17" s="30"/>
      <c r="P17" s="30"/>
      <c r="Q17" s="30"/>
      <c r="R17" s="30"/>
      <c r="S17" s="30"/>
    </row>
    <row r="18" spans="2:19" ht="15.6" x14ac:dyDescent="0.3">
      <c r="B18" s="29"/>
      <c r="C18" s="30"/>
      <c r="D18" s="30"/>
      <c r="E18" s="30"/>
      <c r="F18" s="30"/>
      <c r="G18" s="30"/>
      <c r="H18" s="30"/>
      <c r="I18" s="30"/>
      <c r="J18" s="30"/>
      <c r="K18" s="30"/>
      <c r="L18" s="30"/>
      <c r="M18" s="30"/>
      <c r="N18" s="30"/>
      <c r="O18" s="30"/>
      <c r="P18" s="30"/>
      <c r="Q18" s="30"/>
      <c r="R18" s="30"/>
      <c r="S18" s="30"/>
    </row>
    <row r="19" spans="2:19" ht="15.6" x14ac:dyDescent="0.3">
      <c r="B19" s="29"/>
      <c r="C19" s="30"/>
      <c r="D19" s="30"/>
      <c r="E19" s="30"/>
      <c r="F19" s="30"/>
      <c r="G19" s="30"/>
      <c r="H19" s="30"/>
      <c r="I19" s="30"/>
      <c r="J19" s="30"/>
      <c r="K19" s="30"/>
      <c r="L19" s="30"/>
      <c r="M19" s="30"/>
      <c r="N19" s="30"/>
      <c r="O19" s="30"/>
      <c r="P19" s="30"/>
      <c r="Q19" s="30"/>
      <c r="R19" s="30"/>
      <c r="S19" s="30"/>
    </row>
    <row r="20" spans="2:19" ht="15.6" x14ac:dyDescent="0.3">
      <c r="B20" s="29"/>
      <c r="C20" s="30"/>
      <c r="D20" s="30"/>
      <c r="E20" s="30"/>
      <c r="F20" s="30"/>
      <c r="G20" s="30"/>
      <c r="H20" s="30"/>
      <c r="I20" s="30"/>
      <c r="J20" s="30"/>
      <c r="K20" s="30"/>
      <c r="L20" s="30"/>
      <c r="M20" s="30"/>
      <c r="N20" s="30"/>
      <c r="O20" s="30"/>
      <c r="P20" s="30"/>
      <c r="Q20" s="30"/>
      <c r="R20" s="30"/>
      <c r="S20" s="30"/>
    </row>
    <row r="21" spans="2:19" ht="15.6" x14ac:dyDescent="0.3">
      <c r="B21" s="31"/>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x14ac:dyDescent="0.3">
      <c r="B29" s="30"/>
      <c r="C29" s="30"/>
      <c r="D29" s="30"/>
      <c r="E29" s="30"/>
      <c r="F29" s="30"/>
      <c r="G29" s="30"/>
      <c r="H29" s="30"/>
      <c r="I29" s="30"/>
      <c r="J29" s="30"/>
      <c r="K29" s="30"/>
      <c r="L29" s="30"/>
      <c r="M29" s="30"/>
      <c r="N29" s="30"/>
      <c r="O29" s="30"/>
      <c r="P29" s="30"/>
      <c r="Q29" s="30"/>
      <c r="R29" s="30"/>
      <c r="S29" s="30"/>
    </row>
    <row r="30" spans="2:19" ht="15.6"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hidden="1" x14ac:dyDescent="0.3">
      <c r="B39" s="30"/>
      <c r="C39" s="30"/>
      <c r="D39" s="30"/>
      <c r="E39" s="30"/>
      <c r="F39" s="30"/>
      <c r="G39" s="30"/>
      <c r="H39" s="30"/>
      <c r="I39" s="30"/>
      <c r="J39" s="30"/>
      <c r="K39" s="30"/>
      <c r="L39" s="30"/>
      <c r="M39" s="30"/>
      <c r="N39" s="30"/>
      <c r="O39" s="30"/>
      <c r="P39" s="30"/>
      <c r="Q39" s="30"/>
      <c r="R39" s="30"/>
      <c r="S39" s="30"/>
    </row>
    <row r="40" spans="2:19" ht="15.6" hidden="1"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row r="981" spans="2:19" ht="15.6" x14ac:dyDescent="0.3">
      <c r="B981" s="30"/>
      <c r="C981" s="30"/>
      <c r="D981" s="30"/>
      <c r="E981" s="30"/>
      <c r="F981" s="30"/>
      <c r="G981" s="30"/>
      <c r="H981" s="30"/>
      <c r="I981" s="30"/>
      <c r="J981" s="30"/>
      <c r="K981" s="30"/>
      <c r="L981" s="30"/>
      <c r="M981" s="30"/>
      <c r="N981" s="30"/>
      <c r="O981" s="30"/>
      <c r="P981" s="30"/>
      <c r="Q981" s="30"/>
      <c r="R981" s="30"/>
      <c r="S981" s="30"/>
    </row>
    <row r="982" spans="2:19" ht="15.6" x14ac:dyDescent="0.3">
      <c r="B982" s="30"/>
      <c r="C982" s="30"/>
      <c r="D982" s="30"/>
      <c r="E982" s="30"/>
      <c r="F982" s="30"/>
      <c r="G982" s="30"/>
      <c r="H982" s="30"/>
      <c r="I982" s="30"/>
      <c r="J982" s="30"/>
      <c r="K982" s="30"/>
      <c r="L982" s="30"/>
      <c r="M982" s="30"/>
      <c r="N982" s="30"/>
      <c r="O982" s="30"/>
      <c r="P982" s="30"/>
      <c r="Q982" s="30"/>
      <c r="R982" s="30"/>
      <c r="S982" s="30"/>
    </row>
  </sheetData>
  <sheetProtection algorithmName="SHA-512" hashValue="fdXguFTKMK1MNIOJiygttNzjJSiEA5GGZ6aPvsS/JxGf51shWO+maGV408JhYHYQmsuhD3uQGDvieEZRdXZmhw==" saltValue="ten67KcJpEtehMJTujDR3A==" spinCount="100000" sheet="1" objects="1" scenarios="1" formatRows="0"/>
  <mergeCells count="14">
    <mergeCell ref="B13:C13"/>
    <mergeCell ref="B14:C14"/>
    <mergeCell ref="B15:C15"/>
    <mergeCell ref="B16:C16"/>
    <mergeCell ref="B8:C8"/>
    <mergeCell ref="B9:C9"/>
    <mergeCell ref="B10:C10"/>
    <mergeCell ref="B11:C11"/>
    <mergeCell ref="B12:C12"/>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94B601CD-882C-4AF5-8D1D-63EF3A61DC26}"/>
    <dataValidation allowBlank="1" showInputMessage="1" showErrorMessage="1" prompt="Pildoma, jeigu vietos projektas teikiamas su partneriu (-iais)._x000a_" sqref="B16" xr:uid="{CBF9B605-E193-43D4-8F56-61A7D2040BD7}"/>
    <dataValidation allowBlank="1" showInputMessage="1" showErrorMessage="1" prompt="Aprašomas numatomas projekto rezultatas, aiškiai nurodomas koks bus daromas poveikis / nauda įgyvendinus projekte numatytas investicijas" sqref="B14" xr:uid="{1E383482-AC7A-4514-ABE1-8C1C1C4AA973}"/>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A65E255-910C-4B88-8B0A-10332C3C32A8}"/>
    <dataValidation allowBlank="1" showInputMessage="1" showErrorMessage="1" prompt="Pildo VVG, įrašo priemonei savo strategijoje numatytus privalomus reikalavimus" sqref="B4" xr:uid="{EA386637-307B-4AA5-9332-66BD4E352B83}"/>
    <dataValidation allowBlank="1" showInputMessage="1" showErrorMessage="1" prompt="Pareiškėjas turi pagrįsti, kaip tuos reikalavimus išpildys." sqref="C4" xr:uid="{B35015B1-409B-4C79-99FC-A77E758DB08F}"/>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zoomScale="73" zoomScaleNormal="40" workbookViewId="0">
      <selection activeCell="N10" sqref="N10"/>
    </sheetView>
  </sheetViews>
  <sheetFormatPr defaultColWidth="12.59765625" defaultRowHeight="15" customHeight="1" x14ac:dyDescent="0.3"/>
  <cols>
    <col min="1" max="1" width="6.3984375" style="32" customWidth="1"/>
    <col min="2" max="2" width="8.8984375" style="5" customWidth="1"/>
    <col min="3" max="5" width="11.8984375" style="5" customWidth="1"/>
    <col min="6" max="7" width="11" style="5" customWidth="1"/>
    <col min="8" max="8" width="12.09765625" style="5" customWidth="1"/>
    <col min="9" max="9" width="11" style="5" customWidth="1"/>
    <col min="10" max="10" width="18.5" style="5" customWidth="1"/>
    <col min="11" max="19" width="7.59765625" style="33" customWidth="1"/>
    <col min="20" max="16384" width="12.59765625" style="33"/>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2" t="s">
        <v>248</v>
      </c>
      <c r="B2" s="421" t="s">
        <v>556</v>
      </c>
      <c r="C2" s="421"/>
      <c r="D2" s="421"/>
      <c r="E2" s="421"/>
      <c r="F2" s="421"/>
      <c r="G2" s="421"/>
      <c r="H2" s="421"/>
      <c r="I2" s="421"/>
      <c r="J2" s="421"/>
      <c r="K2" s="30"/>
      <c r="L2" s="30"/>
      <c r="M2" s="30"/>
      <c r="N2" s="30"/>
      <c r="O2" s="30"/>
      <c r="P2" s="30"/>
      <c r="Q2" s="30"/>
      <c r="R2" s="30"/>
      <c r="S2" s="30"/>
    </row>
    <row r="3" spans="1:19" ht="26.25" customHeight="1" x14ac:dyDescent="0.3">
      <c r="A3" s="32" t="s">
        <v>249</v>
      </c>
      <c r="B3" s="422" t="s">
        <v>555</v>
      </c>
      <c r="C3" s="423"/>
      <c r="D3" s="423"/>
      <c r="E3" s="423"/>
      <c r="F3" s="423"/>
      <c r="G3" s="423"/>
      <c r="H3" s="423"/>
      <c r="I3" s="423"/>
      <c r="J3" s="424"/>
      <c r="K3" s="26"/>
      <c r="L3" s="26"/>
      <c r="M3" s="26"/>
      <c r="N3" s="26"/>
      <c r="O3" s="26"/>
      <c r="P3" s="26"/>
      <c r="Q3" s="26"/>
      <c r="R3" s="26"/>
      <c r="S3" s="26"/>
    </row>
    <row r="4" spans="1:19" ht="19.95" customHeight="1" x14ac:dyDescent="0.3">
      <c r="A4" s="32" t="s">
        <v>252</v>
      </c>
      <c r="B4" s="428" t="s">
        <v>250</v>
      </c>
      <c r="C4" s="428"/>
      <c r="D4" s="428"/>
      <c r="E4" s="428"/>
      <c r="F4" s="425"/>
      <c r="G4" s="426"/>
      <c r="H4" s="426"/>
      <c r="I4" s="426"/>
      <c r="J4" s="427"/>
      <c r="K4" s="26"/>
      <c r="L4" s="26"/>
      <c r="M4" s="26"/>
      <c r="N4" s="26"/>
      <c r="O4" s="26"/>
      <c r="P4" s="26"/>
      <c r="Q4" s="26"/>
      <c r="R4" s="26"/>
      <c r="S4" s="26"/>
    </row>
    <row r="5" spans="1:19" ht="17.399999999999999" customHeight="1" x14ac:dyDescent="0.3">
      <c r="A5" s="32" t="s">
        <v>253</v>
      </c>
      <c r="B5" s="428" t="s">
        <v>251</v>
      </c>
      <c r="C5" s="428"/>
      <c r="D5" s="428"/>
      <c r="E5" s="428"/>
      <c r="F5" s="429"/>
      <c r="G5" s="429"/>
      <c r="H5" s="429"/>
      <c r="I5" s="429"/>
      <c r="J5" s="429"/>
      <c r="K5" s="26"/>
      <c r="L5" s="26"/>
      <c r="M5" s="26"/>
      <c r="N5" s="26"/>
      <c r="O5" s="26"/>
      <c r="P5" s="26"/>
      <c r="Q5" s="26"/>
      <c r="R5" s="26"/>
      <c r="S5" s="26"/>
    </row>
    <row r="6" spans="1:19" ht="15.6" x14ac:dyDescent="0.3">
      <c r="B6" s="30"/>
      <c r="C6" s="30"/>
      <c r="D6" s="30"/>
      <c r="E6" s="30"/>
      <c r="F6" s="30"/>
      <c r="G6" s="30"/>
      <c r="H6" s="30"/>
      <c r="I6" s="30"/>
      <c r="J6" s="30"/>
      <c r="K6" s="30"/>
      <c r="L6" s="30"/>
      <c r="M6" s="30"/>
      <c r="N6" s="30"/>
      <c r="O6" s="30"/>
      <c r="P6" s="30"/>
      <c r="Q6" s="30"/>
      <c r="R6" s="30"/>
      <c r="S6" s="30"/>
    </row>
    <row r="7" spans="1:19" ht="15.6" x14ac:dyDescent="0.3">
      <c r="A7" s="32" t="s">
        <v>92</v>
      </c>
      <c r="B7" s="430" t="s">
        <v>254</v>
      </c>
      <c r="C7" s="430"/>
      <c r="D7" s="430"/>
      <c r="E7" s="430"/>
      <c r="F7" s="430"/>
      <c r="G7" s="430"/>
      <c r="H7" s="430"/>
      <c r="I7" s="430"/>
      <c r="J7" s="430"/>
      <c r="K7" s="30"/>
      <c r="L7" s="30"/>
      <c r="M7" s="30"/>
      <c r="N7" s="30"/>
      <c r="O7" s="30"/>
      <c r="P7" s="30"/>
      <c r="Q7" s="30"/>
      <c r="R7" s="30"/>
      <c r="S7" s="30"/>
    </row>
    <row r="8" spans="1:19" ht="49.2" customHeight="1" x14ac:dyDescent="0.3">
      <c r="A8" s="32" t="s">
        <v>255</v>
      </c>
      <c r="B8" s="404" t="s">
        <v>272</v>
      </c>
      <c r="C8" s="396"/>
      <c r="D8" s="396"/>
      <c r="E8" s="396"/>
      <c r="F8" s="396"/>
      <c r="G8" s="396"/>
      <c r="H8" s="396"/>
      <c r="I8" s="396"/>
      <c r="J8" s="396"/>
      <c r="K8" s="30"/>
      <c r="L8" s="30"/>
      <c r="M8" s="30"/>
      <c r="N8" s="30"/>
      <c r="O8" s="30"/>
      <c r="P8" s="30"/>
      <c r="Q8" s="30"/>
      <c r="R8" s="30"/>
      <c r="S8" s="30"/>
    </row>
    <row r="9" spans="1:19" ht="15.6" x14ac:dyDescent="0.3">
      <c r="A9" s="32" t="s">
        <v>262</v>
      </c>
      <c r="B9" s="415" t="s">
        <v>256</v>
      </c>
      <c r="C9" s="416"/>
      <c r="D9" s="416"/>
      <c r="E9" s="416"/>
      <c r="F9" s="416"/>
      <c r="G9" s="416"/>
      <c r="H9" s="417"/>
      <c r="I9" s="399"/>
      <c r="J9" s="400"/>
      <c r="K9" s="30"/>
      <c r="L9" s="30"/>
      <c r="M9" s="30"/>
      <c r="N9" s="30"/>
      <c r="O9" s="30"/>
      <c r="P9" s="30"/>
      <c r="Q9" s="30"/>
      <c r="R9" s="30"/>
      <c r="S9" s="30"/>
    </row>
    <row r="10" spans="1:19" ht="67.95" customHeight="1" x14ac:dyDescent="0.3">
      <c r="B10" s="34" t="s">
        <v>75</v>
      </c>
      <c r="C10" s="397" t="s">
        <v>257</v>
      </c>
      <c r="D10" s="397"/>
      <c r="E10" s="397"/>
      <c r="F10" s="397"/>
      <c r="G10" s="397"/>
      <c r="H10" s="35" t="s">
        <v>258</v>
      </c>
      <c r="I10" s="411" t="s">
        <v>259</v>
      </c>
      <c r="J10" s="412"/>
      <c r="K10" s="30"/>
      <c r="L10" s="30"/>
      <c r="M10" s="30"/>
      <c r="N10" s="30"/>
      <c r="O10" s="30"/>
      <c r="P10" s="30"/>
      <c r="Q10" s="30"/>
      <c r="R10" s="30"/>
      <c r="S10" s="30"/>
    </row>
    <row r="11" spans="1:19" ht="25.2" customHeight="1" x14ac:dyDescent="0.3">
      <c r="B11" s="219"/>
      <c r="C11" s="344"/>
      <c r="D11" s="345"/>
      <c r="E11" s="345"/>
      <c r="F11" s="345"/>
      <c r="G11" s="346"/>
      <c r="H11" s="191"/>
      <c r="I11" s="345"/>
      <c r="J11" s="346"/>
      <c r="K11" s="30"/>
      <c r="L11" s="30"/>
      <c r="M11" s="30"/>
      <c r="N11" s="30"/>
      <c r="O11" s="30"/>
      <c r="P11" s="30"/>
      <c r="Q11" s="30"/>
      <c r="R11" s="30"/>
      <c r="S11" s="30"/>
    </row>
    <row r="12" spans="1:19" ht="25.2" customHeight="1" x14ac:dyDescent="0.3">
      <c r="B12" s="219"/>
      <c r="C12" s="320"/>
      <c r="D12" s="320"/>
      <c r="E12" s="320"/>
      <c r="F12" s="320"/>
      <c r="G12" s="320"/>
      <c r="H12" s="191"/>
      <c r="I12" s="344"/>
      <c r="J12" s="346"/>
      <c r="K12" s="30"/>
      <c r="L12" s="30"/>
      <c r="M12" s="30"/>
      <c r="N12" s="30"/>
      <c r="O12" s="30"/>
      <c r="P12" s="30"/>
      <c r="Q12" s="30"/>
      <c r="R12" s="30"/>
      <c r="S12" s="30"/>
    </row>
    <row r="13" spans="1:19" ht="25.2" customHeight="1" x14ac:dyDescent="0.3">
      <c r="B13" s="219"/>
      <c r="C13" s="320"/>
      <c r="D13" s="320"/>
      <c r="E13" s="320"/>
      <c r="F13" s="320"/>
      <c r="G13" s="320"/>
      <c r="H13" s="191"/>
      <c r="I13" s="344"/>
      <c r="J13" s="346"/>
      <c r="K13" s="30"/>
      <c r="L13" s="30"/>
      <c r="M13" s="30"/>
      <c r="N13" s="30"/>
      <c r="O13" s="30"/>
      <c r="P13" s="30"/>
      <c r="Q13" s="30"/>
      <c r="R13" s="30"/>
      <c r="S13" s="30"/>
    </row>
    <row r="14" spans="1:19" ht="25.2" customHeight="1" x14ac:dyDescent="0.3">
      <c r="B14" s="219"/>
      <c r="C14" s="320"/>
      <c r="D14" s="320"/>
      <c r="E14" s="320"/>
      <c r="F14" s="320"/>
      <c r="G14" s="320"/>
      <c r="H14" s="191"/>
      <c r="I14" s="344"/>
      <c r="J14" s="346"/>
      <c r="K14" s="30"/>
      <c r="L14" s="30"/>
      <c r="M14" s="30"/>
      <c r="N14" s="30"/>
      <c r="O14" s="30"/>
      <c r="P14" s="30"/>
      <c r="Q14" s="30"/>
      <c r="R14" s="30"/>
      <c r="S14" s="30"/>
    </row>
    <row r="15" spans="1:19" ht="25.2" customHeight="1" x14ac:dyDescent="0.3">
      <c r="B15" s="219"/>
      <c r="C15" s="320"/>
      <c r="D15" s="320"/>
      <c r="E15" s="320"/>
      <c r="F15" s="320"/>
      <c r="G15" s="320"/>
      <c r="H15" s="191"/>
      <c r="I15" s="344"/>
      <c r="J15" s="346"/>
      <c r="K15" s="30"/>
      <c r="L15" s="30"/>
      <c r="M15" s="30"/>
      <c r="N15" s="30"/>
      <c r="O15" s="30"/>
      <c r="P15" s="30"/>
      <c r="Q15" s="30"/>
      <c r="R15" s="30"/>
      <c r="S15" s="30"/>
    </row>
    <row r="16" spans="1:19" ht="25.2" customHeight="1" x14ac:dyDescent="0.3">
      <c r="B16" s="219"/>
      <c r="C16" s="344"/>
      <c r="D16" s="345"/>
      <c r="E16" s="345"/>
      <c r="F16" s="345"/>
      <c r="G16" s="346"/>
      <c r="H16" s="191"/>
      <c r="I16" s="344"/>
      <c r="J16" s="346"/>
      <c r="K16" s="30"/>
      <c r="L16" s="30"/>
      <c r="M16" s="30"/>
      <c r="N16" s="30"/>
      <c r="O16" s="30"/>
      <c r="P16" s="30"/>
      <c r="Q16" s="30"/>
      <c r="R16" s="30"/>
      <c r="S16" s="30"/>
    </row>
    <row r="17" spans="1:19" ht="59.4" customHeight="1" x14ac:dyDescent="0.3">
      <c r="A17" s="32" t="s">
        <v>263</v>
      </c>
      <c r="B17" s="401" t="s">
        <v>260</v>
      </c>
      <c r="C17" s="402"/>
      <c r="D17" s="402"/>
      <c r="E17" s="402"/>
      <c r="F17" s="402"/>
      <c r="G17" s="402"/>
      <c r="H17" s="403"/>
      <c r="I17" s="399"/>
      <c r="J17" s="400"/>
      <c r="K17" s="30"/>
      <c r="L17" s="30"/>
      <c r="M17" s="30"/>
      <c r="N17" s="30"/>
      <c r="O17" s="30"/>
      <c r="P17" s="30"/>
      <c r="Q17" s="30"/>
      <c r="R17" s="30"/>
      <c r="S17" s="30"/>
    </row>
    <row r="18" spans="1:19" ht="67.95" customHeight="1" x14ac:dyDescent="0.3">
      <c r="B18" s="34" t="s">
        <v>75</v>
      </c>
      <c r="C18" s="397" t="s">
        <v>257</v>
      </c>
      <c r="D18" s="397"/>
      <c r="E18" s="397"/>
      <c r="F18" s="397"/>
      <c r="G18" s="397"/>
      <c r="H18" s="35" t="s">
        <v>258</v>
      </c>
      <c r="I18" s="411" t="s">
        <v>261</v>
      </c>
      <c r="J18" s="412"/>
      <c r="K18" s="30"/>
      <c r="L18" s="30"/>
      <c r="M18" s="30"/>
      <c r="N18" s="30"/>
      <c r="O18" s="30"/>
      <c r="P18" s="30"/>
      <c r="Q18" s="30"/>
      <c r="R18" s="30"/>
      <c r="S18" s="30"/>
    </row>
    <row r="19" spans="1:19" ht="25.2" customHeight="1" x14ac:dyDescent="0.3">
      <c r="B19" s="219"/>
      <c r="C19" s="344"/>
      <c r="D19" s="345"/>
      <c r="E19" s="345"/>
      <c r="F19" s="345"/>
      <c r="G19" s="346"/>
      <c r="H19" s="191"/>
      <c r="I19" s="345"/>
      <c r="J19" s="346"/>
      <c r="K19" s="30"/>
      <c r="L19" s="30"/>
      <c r="M19" s="30"/>
      <c r="N19" s="30"/>
      <c r="O19" s="30"/>
      <c r="P19" s="30"/>
      <c r="Q19" s="30"/>
      <c r="R19" s="30"/>
      <c r="S19" s="30"/>
    </row>
    <row r="20" spans="1:19" ht="25.2" customHeight="1" x14ac:dyDescent="0.3">
      <c r="B20" s="219"/>
      <c r="C20" s="320"/>
      <c r="D20" s="320"/>
      <c r="E20" s="320"/>
      <c r="F20" s="320"/>
      <c r="G20" s="320"/>
      <c r="H20" s="191"/>
      <c r="I20" s="344"/>
      <c r="J20" s="346"/>
      <c r="K20" s="30"/>
      <c r="L20" s="30"/>
      <c r="M20" s="30"/>
      <c r="N20" s="30"/>
      <c r="O20" s="30"/>
      <c r="P20" s="30"/>
      <c r="Q20" s="30"/>
      <c r="R20" s="30"/>
      <c r="S20" s="30"/>
    </row>
    <row r="21" spans="1:19" ht="25.2" customHeight="1" x14ac:dyDescent="0.3">
      <c r="B21" s="219"/>
      <c r="C21" s="320"/>
      <c r="D21" s="320"/>
      <c r="E21" s="320"/>
      <c r="F21" s="320"/>
      <c r="G21" s="320"/>
      <c r="H21" s="191"/>
      <c r="I21" s="344"/>
      <c r="J21" s="346"/>
      <c r="K21" s="30"/>
      <c r="L21" s="30"/>
      <c r="M21" s="30"/>
      <c r="N21" s="30"/>
      <c r="O21" s="30"/>
      <c r="P21" s="30"/>
      <c r="Q21" s="30"/>
      <c r="R21" s="30"/>
      <c r="S21" s="30"/>
    </row>
    <row r="22" spans="1:19" ht="25.2" customHeight="1" x14ac:dyDescent="0.3">
      <c r="B22" s="219"/>
      <c r="C22" s="320"/>
      <c r="D22" s="320"/>
      <c r="E22" s="320"/>
      <c r="F22" s="320"/>
      <c r="G22" s="320"/>
      <c r="H22" s="191"/>
      <c r="I22" s="344"/>
      <c r="J22" s="346"/>
      <c r="K22" s="30"/>
      <c r="L22" s="30"/>
      <c r="M22" s="30"/>
      <c r="N22" s="30"/>
      <c r="O22" s="30"/>
      <c r="P22" s="30"/>
      <c r="Q22" s="30"/>
      <c r="R22" s="30"/>
      <c r="S22" s="30"/>
    </row>
    <row r="23" spans="1:19" ht="25.2" customHeight="1" x14ac:dyDescent="0.3">
      <c r="B23" s="219"/>
      <c r="C23" s="320"/>
      <c r="D23" s="320"/>
      <c r="E23" s="320"/>
      <c r="F23" s="320"/>
      <c r="G23" s="320"/>
      <c r="H23" s="191"/>
      <c r="I23" s="344"/>
      <c r="J23" s="346"/>
      <c r="K23" s="30"/>
      <c r="L23" s="30"/>
      <c r="M23" s="30"/>
      <c r="N23" s="30"/>
      <c r="O23" s="30"/>
      <c r="P23" s="30"/>
      <c r="Q23" s="30"/>
      <c r="R23" s="30"/>
      <c r="S23" s="30"/>
    </row>
    <row r="24" spans="1:19" ht="25.2" customHeight="1" x14ac:dyDescent="0.3">
      <c r="B24" s="219"/>
      <c r="C24" s="344"/>
      <c r="D24" s="345"/>
      <c r="E24" s="345"/>
      <c r="F24" s="345"/>
      <c r="G24" s="346"/>
      <c r="H24" s="191"/>
      <c r="I24" s="344"/>
      <c r="J24" s="346"/>
      <c r="K24" s="30"/>
      <c r="L24" s="30"/>
      <c r="M24" s="30"/>
      <c r="N24" s="30"/>
      <c r="O24" s="30"/>
      <c r="P24" s="30"/>
      <c r="Q24" s="30"/>
      <c r="R24" s="30"/>
      <c r="S24" s="30"/>
    </row>
    <row r="25" spans="1:19" ht="41.4" customHeight="1" x14ac:dyDescent="0.3">
      <c r="A25" s="32" t="s">
        <v>264</v>
      </c>
      <c r="B25" s="401" t="s">
        <v>265</v>
      </c>
      <c r="C25" s="402"/>
      <c r="D25" s="402"/>
      <c r="E25" s="402"/>
      <c r="F25" s="402"/>
      <c r="G25" s="402"/>
      <c r="H25" s="403"/>
      <c r="I25" s="399"/>
      <c r="J25" s="400"/>
      <c r="K25" s="30"/>
      <c r="L25" s="30"/>
      <c r="M25" s="30"/>
      <c r="N25" s="30"/>
      <c r="O25" s="30"/>
      <c r="P25" s="30"/>
      <c r="Q25" s="30"/>
      <c r="R25" s="30"/>
      <c r="S25" s="30"/>
    </row>
    <row r="26" spans="1:19" ht="67.95" customHeight="1" x14ac:dyDescent="0.3">
      <c r="B26" s="34" t="s">
        <v>75</v>
      </c>
      <c r="C26" s="418" t="s">
        <v>266</v>
      </c>
      <c r="D26" s="419"/>
      <c r="E26" s="419"/>
      <c r="F26" s="419"/>
      <c r="G26" s="419"/>
      <c r="H26" s="420"/>
      <c r="I26" s="411" t="s">
        <v>267</v>
      </c>
      <c r="J26" s="412"/>
      <c r="K26" s="30"/>
      <c r="L26" s="30"/>
      <c r="M26" s="30"/>
      <c r="N26" s="30"/>
      <c r="O26" s="30"/>
      <c r="P26" s="30"/>
      <c r="Q26" s="30"/>
      <c r="R26" s="30"/>
      <c r="S26" s="30"/>
    </row>
    <row r="27" spans="1:19" ht="25.2" customHeight="1" x14ac:dyDescent="0.3">
      <c r="B27" s="219"/>
      <c r="C27" s="344"/>
      <c r="D27" s="345"/>
      <c r="E27" s="345"/>
      <c r="F27" s="345"/>
      <c r="G27" s="345"/>
      <c r="H27" s="346"/>
      <c r="I27" s="345"/>
      <c r="J27" s="346"/>
      <c r="K27" s="30"/>
      <c r="L27" s="30"/>
      <c r="M27" s="30"/>
      <c r="N27" s="30"/>
      <c r="O27" s="30"/>
      <c r="P27" s="30"/>
      <c r="Q27" s="30"/>
      <c r="R27" s="30"/>
      <c r="S27" s="30"/>
    </row>
    <row r="28" spans="1:19" ht="25.2" customHeight="1" x14ac:dyDescent="0.3">
      <c r="B28" s="219"/>
      <c r="C28" s="344"/>
      <c r="D28" s="345"/>
      <c r="E28" s="345"/>
      <c r="F28" s="345"/>
      <c r="G28" s="345"/>
      <c r="H28" s="346"/>
      <c r="I28" s="344"/>
      <c r="J28" s="346"/>
      <c r="K28" s="30"/>
      <c r="L28" s="30"/>
      <c r="M28" s="30"/>
      <c r="N28" s="30"/>
      <c r="O28" s="30"/>
      <c r="P28" s="30"/>
      <c r="Q28" s="30"/>
      <c r="R28" s="30"/>
      <c r="S28" s="30"/>
    </row>
    <row r="29" spans="1:19" ht="25.2" customHeight="1" x14ac:dyDescent="0.3">
      <c r="B29" s="219"/>
      <c r="C29" s="344"/>
      <c r="D29" s="345"/>
      <c r="E29" s="345"/>
      <c r="F29" s="345"/>
      <c r="G29" s="345"/>
      <c r="H29" s="346"/>
      <c r="I29" s="344"/>
      <c r="J29" s="346"/>
      <c r="K29" s="30"/>
      <c r="L29" s="30"/>
      <c r="M29" s="30"/>
      <c r="N29" s="30"/>
      <c r="O29" s="30"/>
      <c r="P29" s="30"/>
      <c r="Q29" s="30"/>
      <c r="R29" s="30"/>
      <c r="S29" s="30"/>
    </row>
    <row r="30" spans="1:19" ht="25.2" customHeight="1" x14ac:dyDescent="0.3">
      <c r="B30" s="219"/>
      <c r="C30" s="344"/>
      <c r="D30" s="345"/>
      <c r="E30" s="345"/>
      <c r="F30" s="345"/>
      <c r="G30" s="345"/>
      <c r="H30" s="346"/>
      <c r="I30" s="344"/>
      <c r="J30" s="346"/>
      <c r="K30" s="30"/>
      <c r="L30" s="30"/>
      <c r="M30" s="30"/>
      <c r="N30" s="30"/>
      <c r="O30" s="30"/>
      <c r="P30" s="30"/>
      <c r="Q30" s="30"/>
      <c r="R30" s="30"/>
      <c r="S30" s="30"/>
    </row>
    <row r="31" spans="1:19" ht="25.2" customHeight="1" x14ac:dyDescent="0.3">
      <c r="B31" s="219"/>
      <c r="C31" s="344"/>
      <c r="D31" s="345"/>
      <c r="E31" s="345"/>
      <c r="F31" s="345"/>
      <c r="G31" s="345"/>
      <c r="H31" s="346"/>
      <c r="I31" s="344"/>
      <c r="J31" s="346"/>
      <c r="K31" s="30"/>
      <c r="L31" s="30"/>
      <c r="M31" s="30"/>
      <c r="N31" s="30"/>
      <c r="O31" s="30"/>
      <c r="P31" s="30"/>
      <c r="Q31" s="30"/>
      <c r="R31" s="30"/>
      <c r="S31" s="30"/>
    </row>
    <row r="32" spans="1:19" ht="25.2" customHeight="1" x14ac:dyDescent="0.3">
      <c r="B32" s="219"/>
      <c r="C32" s="344"/>
      <c r="D32" s="345"/>
      <c r="E32" s="345"/>
      <c r="F32" s="345"/>
      <c r="G32" s="345"/>
      <c r="H32" s="346"/>
      <c r="I32" s="344"/>
      <c r="J32" s="346"/>
      <c r="K32" s="30"/>
      <c r="L32" s="30"/>
      <c r="M32" s="30"/>
      <c r="N32" s="30"/>
      <c r="O32" s="30"/>
      <c r="P32" s="30"/>
      <c r="Q32" s="30"/>
      <c r="R32" s="30"/>
      <c r="S32" s="30"/>
    </row>
    <row r="33" spans="1:19" ht="48" customHeight="1" x14ac:dyDescent="0.3">
      <c r="A33" s="32" t="s">
        <v>269</v>
      </c>
      <c r="B33" s="401" t="s">
        <v>268</v>
      </c>
      <c r="C33" s="402"/>
      <c r="D33" s="402"/>
      <c r="E33" s="402"/>
      <c r="F33" s="402"/>
      <c r="G33" s="402"/>
      <c r="H33" s="403"/>
      <c r="I33" s="399"/>
      <c r="J33" s="400"/>
      <c r="K33" s="30"/>
      <c r="L33" s="30"/>
      <c r="M33" s="30"/>
      <c r="N33" s="30"/>
      <c r="O33" s="30"/>
      <c r="P33" s="30"/>
      <c r="Q33" s="30"/>
      <c r="R33" s="30"/>
      <c r="S33" s="30"/>
    </row>
    <row r="34" spans="1:19" ht="67.95" customHeight="1" x14ac:dyDescent="0.3">
      <c r="B34" s="34" t="s">
        <v>75</v>
      </c>
      <c r="C34" s="418" t="s">
        <v>266</v>
      </c>
      <c r="D34" s="419"/>
      <c r="E34" s="419"/>
      <c r="F34" s="419"/>
      <c r="G34" s="419"/>
      <c r="H34" s="420"/>
      <c r="I34" s="411" t="s">
        <v>267</v>
      </c>
      <c r="J34" s="412"/>
      <c r="K34" s="30"/>
      <c r="L34" s="30"/>
      <c r="M34" s="30"/>
      <c r="N34" s="30"/>
      <c r="O34" s="30"/>
      <c r="P34" s="30"/>
      <c r="Q34" s="30"/>
      <c r="R34" s="30"/>
      <c r="S34" s="30"/>
    </row>
    <row r="35" spans="1:19" ht="25.2" customHeight="1" x14ac:dyDescent="0.3">
      <c r="B35" s="219"/>
      <c r="C35" s="344"/>
      <c r="D35" s="345"/>
      <c r="E35" s="345"/>
      <c r="F35" s="345"/>
      <c r="G35" s="345"/>
      <c r="H35" s="346"/>
      <c r="I35" s="345"/>
      <c r="J35" s="346"/>
      <c r="K35" s="30"/>
      <c r="L35" s="30"/>
      <c r="M35" s="30"/>
      <c r="N35" s="30"/>
      <c r="O35" s="30"/>
      <c r="P35" s="30"/>
      <c r="Q35" s="30"/>
      <c r="R35" s="30"/>
      <c r="S35" s="30"/>
    </row>
    <row r="36" spans="1:19" ht="25.2" customHeight="1" x14ac:dyDescent="0.3">
      <c r="B36" s="219"/>
      <c r="C36" s="344"/>
      <c r="D36" s="345"/>
      <c r="E36" s="345"/>
      <c r="F36" s="345"/>
      <c r="G36" s="345"/>
      <c r="H36" s="346"/>
      <c r="I36" s="344"/>
      <c r="J36" s="346"/>
      <c r="K36" s="30"/>
      <c r="L36" s="30"/>
      <c r="M36" s="30"/>
      <c r="N36" s="30"/>
      <c r="O36" s="30"/>
      <c r="P36" s="30"/>
      <c r="Q36" s="30"/>
      <c r="R36" s="30"/>
      <c r="S36" s="30"/>
    </row>
    <row r="37" spans="1:19" ht="25.2" customHeight="1" x14ac:dyDescent="0.3">
      <c r="B37" s="219"/>
      <c r="C37" s="344"/>
      <c r="D37" s="345"/>
      <c r="E37" s="345"/>
      <c r="F37" s="345"/>
      <c r="G37" s="345"/>
      <c r="H37" s="346"/>
      <c r="I37" s="344"/>
      <c r="J37" s="346"/>
      <c r="K37" s="30"/>
      <c r="L37" s="30"/>
      <c r="M37" s="30"/>
      <c r="N37" s="30"/>
      <c r="O37" s="30"/>
      <c r="P37" s="30"/>
      <c r="Q37" s="30"/>
      <c r="R37" s="30"/>
      <c r="S37" s="30"/>
    </row>
    <row r="38" spans="1:19" ht="25.2" customHeight="1" x14ac:dyDescent="0.3">
      <c r="B38" s="219"/>
      <c r="C38" s="344"/>
      <c r="D38" s="345"/>
      <c r="E38" s="345"/>
      <c r="F38" s="345"/>
      <c r="G38" s="345"/>
      <c r="H38" s="346"/>
      <c r="I38" s="344"/>
      <c r="J38" s="346"/>
      <c r="K38" s="30"/>
      <c r="L38" s="30"/>
      <c r="M38" s="30"/>
      <c r="N38" s="30"/>
      <c r="O38" s="30"/>
      <c r="P38" s="30"/>
      <c r="Q38" s="30"/>
      <c r="R38" s="30"/>
      <c r="S38" s="30"/>
    </row>
    <row r="39" spans="1:19" ht="25.2" customHeight="1" x14ac:dyDescent="0.3">
      <c r="B39" s="219"/>
      <c r="C39" s="344"/>
      <c r="D39" s="345"/>
      <c r="E39" s="345"/>
      <c r="F39" s="345"/>
      <c r="G39" s="345"/>
      <c r="H39" s="346"/>
      <c r="I39" s="344"/>
      <c r="J39" s="346"/>
      <c r="K39" s="30"/>
      <c r="L39" s="30"/>
      <c r="M39" s="30"/>
      <c r="N39" s="30"/>
      <c r="O39" s="30"/>
      <c r="P39" s="30"/>
      <c r="Q39" s="30"/>
      <c r="R39" s="30"/>
      <c r="S39" s="30"/>
    </row>
    <row r="40" spans="1:19" ht="25.2" customHeight="1" x14ac:dyDescent="0.3">
      <c r="B40" s="219"/>
      <c r="C40" s="344"/>
      <c r="D40" s="345"/>
      <c r="E40" s="345"/>
      <c r="F40" s="345"/>
      <c r="G40" s="345"/>
      <c r="H40" s="346"/>
      <c r="I40" s="344"/>
      <c r="J40" s="346"/>
      <c r="K40" s="30"/>
      <c r="L40" s="30"/>
      <c r="M40" s="30"/>
      <c r="N40" s="30"/>
      <c r="O40" s="30"/>
      <c r="P40" s="30"/>
      <c r="Q40" s="30"/>
      <c r="R40" s="30"/>
      <c r="S40" s="30"/>
    </row>
    <row r="41" spans="1:19" ht="57.6" customHeight="1" x14ac:dyDescent="0.3">
      <c r="A41" s="32" t="s">
        <v>270</v>
      </c>
      <c r="B41" s="401" t="s">
        <v>271</v>
      </c>
      <c r="C41" s="402"/>
      <c r="D41" s="402"/>
      <c r="E41" s="402"/>
      <c r="F41" s="402"/>
      <c r="G41" s="402"/>
      <c r="H41" s="403"/>
      <c r="I41" s="399"/>
      <c r="J41" s="400"/>
      <c r="K41" s="30"/>
      <c r="L41" s="30"/>
      <c r="M41" s="30"/>
      <c r="N41" s="30"/>
      <c r="O41" s="30"/>
      <c r="P41" s="30"/>
      <c r="Q41" s="30"/>
      <c r="R41" s="30"/>
      <c r="S41" s="30"/>
    </row>
    <row r="42" spans="1:19" ht="67.95" customHeight="1" x14ac:dyDescent="0.3">
      <c r="B42" s="34" t="s">
        <v>75</v>
      </c>
      <c r="C42" s="418" t="s">
        <v>266</v>
      </c>
      <c r="D42" s="419"/>
      <c r="E42" s="419"/>
      <c r="F42" s="419"/>
      <c r="G42" s="419"/>
      <c r="H42" s="420"/>
      <c r="I42" s="411" t="s">
        <v>267</v>
      </c>
      <c r="J42" s="412"/>
      <c r="K42" s="30"/>
      <c r="L42" s="30"/>
      <c r="M42" s="30"/>
      <c r="N42" s="30"/>
      <c r="O42" s="30"/>
      <c r="P42" s="30"/>
      <c r="Q42" s="30"/>
      <c r="R42" s="30"/>
      <c r="S42" s="30"/>
    </row>
    <row r="43" spans="1:19" ht="25.2" customHeight="1" x14ac:dyDescent="0.3">
      <c r="B43" s="219"/>
      <c r="C43" s="344"/>
      <c r="D43" s="345"/>
      <c r="E43" s="345"/>
      <c r="F43" s="345"/>
      <c r="G43" s="345"/>
      <c r="H43" s="346"/>
      <c r="I43" s="345"/>
      <c r="J43" s="346"/>
      <c r="K43" s="30"/>
      <c r="L43" s="30"/>
      <c r="M43" s="30"/>
      <c r="N43" s="30"/>
      <c r="O43" s="30"/>
      <c r="P43" s="30"/>
      <c r="Q43" s="30"/>
      <c r="R43" s="30"/>
      <c r="S43" s="30"/>
    </row>
    <row r="44" spans="1:19" ht="25.2" customHeight="1" x14ac:dyDescent="0.3">
      <c r="B44" s="219"/>
      <c r="C44" s="344"/>
      <c r="D44" s="345"/>
      <c r="E44" s="345"/>
      <c r="F44" s="345"/>
      <c r="G44" s="345"/>
      <c r="H44" s="346"/>
      <c r="I44" s="344"/>
      <c r="J44" s="346"/>
      <c r="K44" s="30"/>
      <c r="L44" s="30"/>
      <c r="M44" s="30"/>
      <c r="N44" s="30"/>
      <c r="O44" s="30"/>
      <c r="P44" s="30"/>
      <c r="Q44" s="30"/>
      <c r="R44" s="30"/>
      <c r="S44" s="30"/>
    </row>
    <row r="45" spans="1:19" ht="25.2" customHeight="1" x14ac:dyDescent="0.3">
      <c r="B45" s="219"/>
      <c r="C45" s="344"/>
      <c r="D45" s="345"/>
      <c r="E45" s="345"/>
      <c r="F45" s="345"/>
      <c r="G45" s="345"/>
      <c r="H45" s="346"/>
      <c r="I45" s="344"/>
      <c r="J45" s="346"/>
      <c r="K45" s="30"/>
      <c r="L45" s="30"/>
      <c r="M45" s="30"/>
      <c r="N45" s="30"/>
      <c r="O45" s="30"/>
      <c r="P45" s="30"/>
      <c r="Q45" s="30"/>
      <c r="R45" s="30"/>
      <c r="S45" s="30"/>
    </row>
    <row r="46" spans="1:19" ht="25.2" customHeight="1" x14ac:dyDescent="0.3">
      <c r="B46" s="219"/>
      <c r="C46" s="344"/>
      <c r="D46" s="345"/>
      <c r="E46" s="345"/>
      <c r="F46" s="345"/>
      <c r="G46" s="345"/>
      <c r="H46" s="346"/>
      <c r="I46" s="344"/>
      <c r="J46" s="346"/>
      <c r="K46" s="30"/>
      <c r="L46" s="30"/>
      <c r="M46" s="30"/>
      <c r="N46" s="30"/>
      <c r="O46" s="30"/>
      <c r="P46" s="30"/>
      <c r="Q46" s="30"/>
      <c r="R46" s="30"/>
      <c r="S46" s="30"/>
    </row>
    <row r="47" spans="1:19" ht="25.2" customHeight="1" x14ac:dyDescent="0.3">
      <c r="B47" s="219"/>
      <c r="C47" s="344"/>
      <c r="D47" s="345"/>
      <c r="E47" s="345"/>
      <c r="F47" s="345"/>
      <c r="G47" s="345"/>
      <c r="H47" s="346"/>
      <c r="I47" s="344"/>
      <c r="J47" s="346"/>
      <c r="K47" s="30"/>
      <c r="L47" s="30"/>
      <c r="M47" s="30"/>
      <c r="N47" s="30"/>
      <c r="O47" s="30"/>
      <c r="P47" s="30"/>
      <c r="Q47" s="30"/>
      <c r="R47" s="30"/>
      <c r="S47" s="30"/>
    </row>
    <row r="48" spans="1:19" ht="25.2" customHeight="1" x14ac:dyDescent="0.3">
      <c r="B48" s="219"/>
      <c r="C48" s="344"/>
      <c r="D48" s="345"/>
      <c r="E48" s="345"/>
      <c r="F48" s="345"/>
      <c r="G48" s="345"/>
      <c r="H48" s="346"/>
      <c r="I48" s="344"/>
      <c r="J48" s="346"/>
      <c r="K48" s="30"/>
      <c r="L48" s="30"/>
      <c r="M48" s="30"/>
      <c r="N48" s="30"/>
      <c r="O48" s="30"/>
      <c r="P48" s="30"/>
      <c r="Q48" s="30"/>
      <c r="R48" s="30"/>
      <c r="S48" s="30"/>
    </row>
    <row r="49" spans="1:19" ht="51" customHeight="1" x14ac:dyDescent="0.3">
      <c r="A49" s="32" t="s">
        <v>273</v>
      </c>
      <c r="B49" s="404" t="s">
        <v>280</v>
      </c>
      <c r="C49" s="396"/>
      <c r="D49" s="396"/>
      <c r="E49" s="396"/>
      <c r="F49" s="396"/>
      <c r="G49" s="396"/>
      <c r="H49" s="396"/>
      <c r="I49" s="396"/>
      <c r="J49" s="396"/>
      <c r="K49" s="30"/>
      <c r="L49" s="30"/>
      <c r="M49" s="30"/>
      <c r="N49" s="30"/>
      <c r="O49" s="30"/>
      <c r="P49" s="30"/>
      <c r="Q49" s="30"/>
      <c r="R49" s="30"/>
      <c r="S49" s="30"/>
    </row>
    <row r="50" spans="1:19" ht="15.6" x14ac:dyDescent="0.3">
      <c r="A50" s="32" t="s">
        <v>274</v>
      </c>
      <c r="B50" s="415" t="s">
        <v>275</v>
      </c>
      <c r="C50" s="416"/>
      <c r="D50" s="416"/>
      <c r="E50" s="416"/>
      <c r="F50" s="416"/>
      <c r="G50" s="416"/>
      <c r="H50" s="417"/>
      <c r="I50" s="413"/>
      <c r="J50" s="414"/>
      <c r="K50" s="30"/>
      <c r="L50" s="30"/>
      <c r="M50" s="30"/>
      <c r="N50" s="30"/>
      <c r="O50" s="30"/>
      <c r="P50" s="30"/>
      <c r="Q50" s="30"/>
      <c r="R50" s="30"/>
      <c r="S50" s="30"/>
    </row>
    <row r="51" spans="1:19" ht="67.95" customHeight="1" x14ac:dyDescent="0.3">
      <c r="B51" s="34" t="s">
        <v>75</v>
      </c>
      <c r="C51" s="397" t="s">
        <v>276</v>
      </c>
      <c r="D51" s="397"/>
      <c r="E51" s="397"/>
      <c r="F51" s="397"/>
      <c r="G51" s="397"/>
      <c r="H51" s="36" t="s">
        <v>277</v>
      </c>
      <c r="I51" s="411" t="s">
        <v>259</v>
      </c>
      <c r="J51" s="412"/>
      <c r="K51" s="30"/>
      <c r="L51" s="30"/>
      <c r="M51" s="30"/>
      <c r="N51" s="30"/>
      <c r="O51" s="30"/>
      <c r="P51" s="30"/>
      <c r="Q51" s="30"/>
      <c r="R51" s="30"/>
      <c r="S51" s="30"/>
    </row>
    <row r="52" spans="1:19" ht="25.2" customHeight="1" x14ac:dyDescent="0.3">
      <c r="B52" s="219"/>
      <c r="C52" s="344"/>
      <c r="D52" s="345"/>
      <c r="E52" s="345"/>
      <c r="F52" s="345"/>
      <c r="G52" s="346"/>
      <c r="H52" s="191"/>
      <c r="I52" s="345"/>
      <c r="J52" s="346"/>
      <c r="K52" s="30"/>
      <c r="L52" s="30"/>
      <c r="M52" s="30"/>
      <c r="N52" s="30"/>
      <c r="O52" s="30"/>
      <c r="P52" s="30"/>
      <c r="Q52" s="30"/>
      <c r="R52" s="30"/>
      <c r="S52" s="30"/>
    </row>
    <row r="53" spans="1:19" ht="25.2" customHeight="1" x14ac:dyDescent="0.3">
      <c r="B53" s="219"/>
      <c r="C53" s="320"/>
      <c r="D53" s="320"/>
      <c r="E53" s="320"/>
      <c r="F53" s="320"/>
      <c r="G53" s="320"/>
      <c r="H53" s="191"/>
      <c r="I53" s="344"/>
      <c r="J53" s="346"/>
      <c r="K53" s="30"/>
      <c r="L53" s="30"/>
      <c r="M53" s="30"/>
      <c r="N53" s="30"/>
      <c r="O53" s="30"/>
      <c r="P53" s="30"/>
      <c r="Q53" s="30"/>
      <c r="R53" s="30"/>
      <c r="S53" s="30"/>
    </row>
    <row r="54" spans="1:19" ht="25.2" customHeight="1" x14ac:dyDescent="0.3">
      <c r="B54" s="219"/>
      <c r="C54" s="320"/>
      <c r="D54" s="320"/>
      <c r="E54" s="320"/>
      <c r="F54" s="320"/>
      <c r="G54" s="320"/>
      <c r="H54" s="191"/>
      <c r="I54" s="344"/>
      <c r="J54" s="346"/>
      <c r="K54" s="30"/>
      <c r="L54" s="30"/>
      <c r="M54" s="30"/>
      <c r="N54" s="30"/>
      <c r="O54" s="30"/>
      <c r="P54" s="30"/>
      <c r="Q54" s="30"/>
      <c r="R54" s="30"/>
      <c r="S54" s="30"/>
    </row>
    <row r="55" spans="1:19" ht="25.2" customHeight="1" x14ac:dyDescent="0.3">
      <c r="B55" s="219"/>
      <c r="C55" s="320"/>
      <c r="D55" s="320"/>
      <c r="E55" s="320"/>
      <c r="F55" s="320"/>
      <c r="G55" s="320"/>
      <c r="H55" s="191"/>
      <c r="I55" s="344"/>
      <c r="J55" s="346"/>
      <c r="K55" s="30"/>
      <c r="L55" s="30"/>
      <c r="M55" s="30"/>
      <c r="N55" s="30"/>
      <c r="O55" s="30"/>
      <c r="P55" s="30"/>
      <c r="Q55" s="30"/>
      <c r="R55" s="30"/>
      <c r="S55" s="30"/>
    </row>
    <row r="56" spans="1:19" ht="25.2" customHeight="1" x14ac:dyDescent="0.3">
      <c r="B56" s="219"/>
      <c r="C56" s="320"/>
      <c r="D56" s="320"/>
      <c r="E56" s="320"/>
      <c r="F56" s="320"/>
      <c r="G56" s="320"/>
      <c r="H56" s="191"/>
      <c r="I56" s="344"/>
      <c r="J56" s="346"/>
      <c r="K56" s="30"/>
      <c r="L56" s="30"/>
      <c r="M56" s="30"/>
      <c r="N56" s="30"/>
      <c r="O56" s="30"/>
      <c r="P56" s="30"/>
      <c r="Q56" s="30"/>
      <c r="R56" s="30"/>
      <c r="S56" s="30"/>
    </row>
    <row r="57" spans="1:19" ht="25.2" customHeight="1" x14ac:dyDescent="0.3">
      <c r="B57" s="219"/>
      <c r="C57" s="344"/>
      <c r="D57" s="345"/>
      <c r="E57" s="345"/>
      <c r="F57" s="345"/>
      <c r="G57" s="346"/>
      <c r="H57" s="191"/>
      <c r="I57" s="344"/>
      <c r="J57" s="346"/>
      <c r="K57" s="30"/>
      <c r="L57" s="30"/>
      <c r="M57" s="30"/>
      <c r="N57" s="30"/>
      <c r="O57" s="30"/>
      <c r="P57" s="30"/>
      <c r="Q57" s="30"/>
      <c r="R57" s="30"/>
      <c r="S57" s="30"/>
    </row>
    <row r="58" spans="1:19" ht="70.2" customHeight="1" x14ac:dyDescent="0.3">
      <c r="A58" s="32" t="s">
        <v>279</v>
      </c>
      <c r="B58" s="401" t="s">
        <v>278</v>
      </c>
      <c r="C58" s="402"/>
      <c r="D58" s="402"/>
      <c r="E58" s="402"/>
      <c r="F58" s="402"/>
      <c r="G58" s="402"/>
      <c r="H58" s="403"/>
      <c r="I58" s="399"/>
      <c r="J58" s="400"/>
      <c r="K58" s="30"/>
      <c r="L58" s="30"/>
      <c r="M58" s="30"/>
      <c r="N58" s="30"/>
      <c r="O58" s="30"/>
      <c r="P58" s="30"/>
      <c r="Q58" s="30"/>
      <c r="R58" s="30"/>
      <c r="S58" s="30"/>
    </row>
    <row r="59" spans="1:19" ht="67.95" customHeight="1" x14ac:dyDescent="0.3">
      <c r="B59" s="37" t="s">
        <v>75</v>
      </c>
      <c r="C59" s="390" t="s">
        <v>276</v>
      </c>
      <c r="D59" s="390"/>
      <c r="E59" s="390"/>
      <c r="F59" s="390"/>
      <c r="G59" s="390"/>
      <c r="H59" s="38" t="s">
        <v>277</v>
      </c>
      <c r="I59" s="391" t="s">
        <v>261</v>
      </c>
      <c r="J59" s="392"/>
      <c r="K59" s="30"/>
      <c r="L59" s="30"/>
      <c r="M59" s="30"/>
      <c r="N59" s="30"/>
      <c r="O59" s="30"/>
      <c r="P59" s="30"/>
      <c r="Q59" s="30"/>
      <c r="R59" s="30"/>
      <c r="S59" s="30"/>
    </row>
    <row r="60" spans="1:19" ht="25.2" customHeight="1" x14ac:dyDescent="0.3">
      <c r="B60" s="219"/>
      <c r="C60" s="320"/>
      <c r="D60" s="320"/>
      <c r="E60" s="320"/>
      <c r="F60" s="320"/>
      <c r="G60" s="320"/>
      <c r="H60" s="191"/>
      <c r="I60" s="320"/>
      <c r="J60" s="320"/>
      <c r="K60" s="30"/>
      <c r="L60" s="30"/>
      <c r="M60" s="30"/>
      <c r="N60" s="30"/>
      <c r="O60" s="30"/>
      <c r="P60" s="30"/>
      <c r="Q60" s="30"/>
      <c r="R60" s="30"/>
      <c r="S60" s="30"/>
    </row>
    <row r="61" spans="1:19" ht="25.2" customHeight="1" x14ac:dyDescent="0.3">
      <c r="B61" s="219"/>
      <c r="C61" s="320"/>
      <c r="D61" s="320"/>
      <c r="E61" s="320"/>
      <c r="F61" s="320"/>
      <c r="G61" s="320"/>
      <c r="H61" s="191"/>
      <c r="I61" s="320"/>
      <c r="J61" s="320"/>
      <c r="K61" s="30"/>
      <c r="L61" s="30"/>
      <c r="M61" s="30"/>
      <c r="N61" s="30"/>
      <c r="O61" s="30"/>
      <c r="P61" s="30"/>
      <c r="Q61" s="30"/>
      <c r="R61" s="30"/>
      <c r="S61" s="30"/>
    </row>
    <row r="62" spans="1:19" ht="25.2" customHeight="1" x14ac:dyDescent="0.3">
      <c r="B62" s="219"/>
      <c r="C62" s="320"/>
      <c r="D62" s="320"/>
      <c r="E62" s="320"/>
      <c r="F62" s="320"/>
      <c r="G62" s="320"/>
      <c r="H62" s="191"/>
      <c r="I62" s="320"/>
      <c r="J62" s="320"/>
      <c r="K62" s="30"/>
      <c r="L62" s="30"/>
      <c r="M62" s="30"/>
      <c r="N62" s="30"/>
      <c r="O62" s="30"/>
      <c r="P62" s="30"/>
      <c r="Q62" s="30"/>
      <c r="R62" s="30"/>
      <c r="S62" s="30"/>
    </row>
    <row r="63" spans="1:19" ht="25.2" customHeight="1" x14ac:dyDescent="0.3">
      <c r="B63" s="219"/>
      <c r="C63" s="320"/>
      <c r="D63" s="320"/>
      <c r="E63" s="320"/>
      <c r="F63" s="320"/>
      <c r="G63" s="320"/>
      <c r="H63" s="191"/>
      <c r="I63" s="320"/>
      <c r="J63" s="320"/>
      <c r="K63" s="30"/>
      <c r="L63" s="30"/>
      <c r="M63" s="30"/>
      <c r="N63" s="30"/>
      <c r="O63" s="30"/>
      <c r="P63" s="30"/>
      <c r="Q63" s="30"/>
      <c r="R63" s="30"/>
      <c r="S63" s="30"/>
    </row>
    <row r="64" spans="1:19" ht="25.2" customHeight="1" x14ac:dyDescent="0.3">
      <c r="B64" s="219"/>
      <c r="C64" s="320"/>
      <c r="D64" s="320"/>
      <c r="E64" s="320"/>
      <c r="F64" s="320"/>
      <c r="G64" s="320"/>
      <c r="H64" s="191"/>
      <c r="I64" s="320"/>
      <c r="J64" s="320"/>
      <c r="K64" s="30"/>
      <c r="L64" s="30"/>
      <c r="M64" s="30"/>
      <c r="N64" s="30"/>
      <c r="O64" s="30"/>
      <c r="P64" s="30"/>
      <c r="Q64" s="30"/>
      <c r="R64" s="30"/>
      <c r="S64" s="30"/>
    </row>
    <row r="65" spans="1:19" s="40" customFormat="1" ht="25.2" customHeight="1" x14ac:dyDescent="0.3">
      <c r="A65" s="39"/>
      <c r="B65" s="219"/>
      <c r="C65" s="320"/>
      <c r="D65" s="320"/>
      <c r="E65" s="320"/>
      <c r="F65" s="320"/>
      <c r="G65" s="320"/>
      <c r="H65" s="191"/>
      <c r="I65" s="320"/>
      <c r="J65" s="320"/>
      <c r="K65" s="26"/>
      <c r="L65" s="26"/>
      <c r="M65" s="26"/>
      <c r="N65" s="26"/>
      <c r="O65" s="26"/>
      <c r="P65" s="26"/>
      <c r="Q65" s="26"/>
      <c r="R65" s="26"/>
      <c r="S65" s="26"/>
    </row>
    <row r="66" spans="1:19" s="42" customFormat="1" ht="15" customHeight="1" x14ac:dyDescent="0.3">
      <c r="A66" s="39"/>
      <c r="B66" s="41"/>
      <c r="C66" s="41"/>
      <c r="D66" s="41"/>
      <c r="E66" s="41"/>
      <c r="F66" s="41"/>
      <c r="G66" s="41"/>
      <c r="H66" s="41"/>
      <c r="I66" s="41"/>
      <c r="J66" s="41"/>
    </row>
    <row r="67" spans="1:19" s="40" customFormat="1" ht="40.950000000000003" customHeight="1" x14ac:dyDescent="0.35">
      <c r="A67" s="39" t="s">
        <v>93</v>
      </c>
      <c r="B67" s="395" t="s">
        <v>287</v>
      </c>
      <c r="C67" s="396"/>
      <c r="D67" s="396"/>
      <c r="E67" s="396"/>
      <c r="F67" s="396"/>
      <c r="G67" s="396"/>
      <c r="H67" s="396"/>
      <c r="I67" s="396"/>
      <c r="J67" s="396"/>
      <c r="K67" s="26"/>
      <c r="L67" s="26"/>
      <c r="M67" s="26"/>
      <c r="N67" s="26"/>
      <c r="O67" s="26"/>
      <c r="P67" s="26"/>
      <c r="Q67" s="26"/>
      <c r="R67" s="26"/>
      <c r="S67" s="26"/>
    </row>
    <row r="68" spans="1:19" ht="27.6" customHeight="1" x14ac:dyDescent="0.3">
      <c r="B68" s="397" t="s">
        <v>281</v>
      </c>
      <c r="C68" s="397"/>
      <c r="D68" s="397"/>
      <c r="E68" s="397"/>
      <c r="F68" s="397"/>
      <c r="G68" s="397" t="s">
        <v>282</v>
      </c>
      <c r="H68" s="397"/>
      <c r="I68" s="397" t="s">
        <v>283</v>
      </c>
      <c r="J68" s="397"/>
      <c r="K68" s="30"/>
      <c r="L68" s="30"/>
      <c r="M68" s="30"/>
      <c r="N68" s="30"/>
      <c r="O68" s="30"/>
      <c r="P68" s="30"/>
      <c r="Q68" s="30"/>
      <c r="R68" s="30"/>
      <c r="S68" s="30"/>
    </row>
    <row r="69" spans="1:19" ht="15.6" x14ac:dyDescent="0.3">
      <c r="B69" s="393" t="s">
        <v>284</v>
      </c>
      <c r="C69" s="393"/>
      <c r="D69" s="393"/>
      <c r="E69" s="393"/>
      <c r="F69" s="393"/>
      <c r="G69" s="394"/>
      <c r="H69" s="394"/>
      <c r="I69" s="394"/>
      <c r="J69" s="394"/>
      <c r="K69" s="30"/>
      <c r="L69" s="30"/>
      <c r="M69" s="30"/>
      <c r="N69" s="30"/>
      <c r="O69" s="30"/>
      <c r="P69" s="30"/>
      <c r="Q69" s="30"/>
      <c r="R69" s="30"/>
      <c r="S69" s="30"/>
    </row>
    <row r="70" spans="1:19" ht="15.6" x14ac:dyDescent="0.3">
      <c r="B70" s="393" t="s">
        <v>285</v>
      </c>
      <c r="C70" s="393"/>
      <c r="D70" s="393"/>
      <c r="E70" s="393"/>
      <c r="F70" s="393"/>
      <c r="G70" s="394"/>
      <c r="H70" s="394"/>
      <c r="I70" s="394"/>
      <c r="J70" s="394"/>
      <c r="K70" s="30"/>
      <c r="L70" s="30"/>
      <c r="M70" s="30"/>
      <c r="N70" s="30"/>
      <c r="O70" s="30"/>
      <c r="P70" s="30"/>
      <c r="Q70" s="30"/>
      <c r="R70" s="30"/>
      <c r="S70" s="30"/>
    </row>
    <row r="71" spans="1:19" ht="15.6" x14ac:dyDescent="0.3">
      <c r="B71" s="393" t="s">
        <v>286</v>
      </c>
      <c r="C71" s="393"/>
      <c r="D71" s="393"/>
      <c r="E71" s="393"/>
      <c r="F71" s="393"/>
      <c r="G71" s="394"/>
      <c r="H71" s="394"/>
      <c r="I71" s="394"/>
      <c r="J71" s="394"/>
      <c r="K71" s="30"/>
      <c r="L71" s="30"/>
      <c r="M71" s="30"/>
      <c r="N71" s="30"/>
      <c r="O71" s="30"/>
      <c r="P71" s="30"/>
      <c r="Q71" s="30"/>
      <c r="R71" s="30"/>
      <c r="S71" s="30"/>
    </row>
    <row r="72" spans="1:19" ht="15.6" x14ac:dyDescent="0.3">
      <c r="B72" s="398"/>
      <c r="C72" s="398"/>
      <c r="D72" s="398"/>
      <c r="E72" s="398"/>
      <c r="F72" s="398"/>
      <c r="G72" s="398"/>
      <c r="H72" s="398"/>
      <c r="I72" s="398"/>
      <c r="J72" s="398"/>
      <c r="K72" s="30"/>
      <c r="L72" s="30"/>
      <c r="M72" s="30"/>
      <c r="N72" s="30"/>
      <c r="O72" s="30"/>
      <c r="P72" s="30"/>
      <c r="Q72" s="30"/>
      <c r="R72" s="30"/>
      <c r="S72" s="30"/>
    </row>
    <row r="73" spans="1:19" ht="80.400000000000006" customHeight="1" x14ac:dyDescent="0.3">
      <c r="A73" s="32" t="s">
        <v>95</v>
      </c>
      <c r="B73" s="404" t="s">
        <v>289</v>
      </c>
      <c r="C73" s="396"/>
      <c r="D73" s="396"/>
      <c r="E73" s="396"/>
      <c r="F73" s="396"/>
      <c r="G73" s="396"/>
      <c r="H73" s="396"/>
      <c r="I73" s="396"/>
      <c r="J73" s="396"/>
      <c r="K73" s="30"/>
      <c r="L73" s="30"/>
      <c r="M73" s="30"/>
      <c r="N73" s="30"/>
      <c r="O73" s="30"/>
      <c r="P73" s="30"/>
      <c r="Q73" s="30"/>
      <c r="R73" s="30"/>
      <c r="S73" s="30"/>
    </row>
    <row r="74" spans="1:19" ht="37.950000000000003" customHeight="1" x14ac:dyDescent="0.3">
      <c r="A74" s="32" t="s">
        <v>292</v>
      </c>
      <c r="B74" s="405" t="s">
        <v>288</v>
      </c>
      <c r="C74" s="406"/>
      <c r="D74" s="406"/>
      <c r="E74" s="406"/>
      <c r="F74" s="406"/>
      <c r="G74" s="406"/>
      <c r="H74" s="407"/>
      <c r="I74" s="408"/>
      <c r="J74" s="409"/>
      <c r="K74" s="30"/>
      <c r="L74" s="30"/>
      <c r="M74" s="30"/>
      <c r="N74" s="30"/>
      <c r="O74" s="30"/>
      <c r="P74" s="30"/>
      <c r="Q74" s="30"/>
      <c r="R74" s="30"/>
      <c r="S74" s="30"/>
    </row>
    <row r="75" spans="1:19" ht="34.200000000000003" customHeight="1" x14ac:dyDescent="0.3">
      <c r="B75" s="397" t="s">
        <v>290</v>
      </c>
      <c r="C75" s="397"/>
      <c r="D75" s="397"/>
      <c r="E75" s="397"/>
      <c r="F75" s="397"/>
      <c r="G75" s="397"/>
      <c r="H75" s="397"/>
      <c r="I75" s="410" t="s">
        <v>291</v>
      </c>
      <c r="J75" s="410"/>
      <c r="K75" s="30"/>
      <c r="L75" s="30"/>
      <c r="M75" s="30"/>
      <c r="N75" s="30"/>
      <c r="O75" s="30"/>
      <c r="P75" s="30"/>
      <c r="Q75" s="30"/>
      <c r="R75" s="30"/>
      <c r="S75" s="30"/>
    </row>
    <row r="76" spans="1:19" ht="25.2" customHeight="1" x14ac:dyDescent="0.3">
      <c r="B76" s="320"/>
      <c r="C76" s="320"/>
      <c r="D76" s="320"/>
      <c r="E76" s="320"/>
      <c r="F76" s="320"/>
      <c r="G76" s="320"/>
      <c r="H76" s="320"/>
      <c r="I76" s="320"/>
      <c r="J76" s="320"/>
      <c r="K76" s="30"/>
      <c r="L76" s="30"/>
      <c r="M76" s="30"/>
      <c r="N76" s="30"/>
      <c r="O76" s="30"/>
      <c r="P76" s="30"/>
      <c r="Q76" s="30"/>
      <c r="R76" s="30"/>
      <c r="S76" s="30"/>
    </row>
    <row r="77" spans="1:19" ht="25.2" customHeight="1" x14ac:dyDescent="0.3">
      <c r="B77" s="320"/>
      <c r="C77" s="320"/>
      <c r="D77" s="320"/>
      <c r="E77" s="320"/>
      <c r="F77" s="320"/>
      <c r="G77" s="320"/>
      <c r="H77" s="320"/>
      <c r="I77" s="320"/>
      <c r="J77" s="320"/>
      <c r="K77" s="30"/>
      <c r="L77" s="30"/>
      <c r="M77" s="30"/>
      <c r="N77" s="30"/>
      <c r="O77" s="30"/>
      <c r="P77" s="30"/>
      <c r="Q77" s="30"/>
      <c r="R77" s="30"/>
      <c r="S77" s="30"/>
    </row>
    <row r="78" spans="1:19" ht="25.2" customHeight="1" x14ac:dyDescent="0.3">
      <c r="B78" s="320"/>
      <c r="C78" s="320"/>
      <c r="D78" s="320"/>
      <c r="E78" s="320"/>
      <c r="F78" s="320"/>
      <c r="G78" s="320"/>
      <c r="H78" s="320"/>
      <c r="I78" s="320"/>
      <c r="J78" s="320"/>
      <c r="K78" s="30"/>
      <c r="L78" s="30"/>
      <c r="M78" s="30"/>
      <c r="N78" s="30"/>
      <c r="O78" s="30"/>
      <c r="P78" s="30"/>
      <c r="Q78" s="30"/>
      <c r="R78" s="30"/>
      <c r="S78" s="30"/>
    </row>
    <row r="79" spans="1:19" ht="25.2" customHeight="1" x14ac:dyDescent="0.3">
      <c r="B79" s="320"/>
      <c r="C79" s="320"/>
      <c r="D79" s="320"/>
      <c r="E79" s="320"/>
      <c r="F79" s="320"/>
      <c r="G79" s="320"/>
      <c r="H79" s="320"/>
      <c r="I79" s="320"/>
      <c r="J79" s="320"/>
      <c r="K79" s="30"/>
      <c r="L79" s="30"/>
      <c r="M79" s="30"/>
      <c r="N79" s="30"/>
      <c r="O79" s="30"/>
      <c r="P79" s="30"/>
      <c r="Q79" s="30"/>
      <c r="R79" s="30"/>
      <c r="S79" s="30"/>
    </row>
    <row r="80" spans="1:19" ht="15.6" x14ac:dyDescent="0.3">
      <c r="B80" s="398"/>
      <c r="C80" s="398"/>
      <c r="D80" s="398"/>
      <c r="E80" s="398"/>
      <c r="F80" s="398"/>
      <c r="G80" s="398"/>
      <c r="H80" s="398"/>
      <c r="I80" s="398"/>
      <c r="J80" s="398"/>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9"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1008"/>
  <sheetViews>
    <sheetView showGridLines="0" tabSelected="1" topLeftCell="A3" zoomScale="70" zoomScaleNormal="70" workbookViewId="0">
      <selection activeCell="F5" sqref="F5:F10"/>
    </sheetView>
  </sheetViews>
  <sheetFormatPr defaultColWidth="12.59765625" defaultRowHeight="15" customHeight="1" x14ac:dyDescent="0.25"/>
  <cols>
    <col min="1" max="1" width="6.8984375" style="2" customWidth="1"/>
    <col min="2" max="2" width="38.19921875" style="2" customWidth="1"/>
    <col min="3" max="3" width="13.69921875" style="2" customWidth="1"/>
    <col min="4" max="4" width="10.8984375" style="2" customWidth="1"/>
    <col min="5" max="5" width="46.69921875" style="2" customWidth="1"/>
    <col min="6" max="6" width="33.5" style="2" customWidth="1"/>
    <col min="7" max="7" width="33"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3" t="s">
        <v>293</v>
      </c>
      <c r="B2" s="43" t="s">
        <v>60</v>
      </c>
      <c r="C2" s="5"/>
      <c r="D2" s="5"/>
      <c r="E2" s="5"/>
      <c r="F2" s="5"/>
      <c r="G2" s="5"/>
      <c r="H2" s="5"/>
      <c r="I2" s="5"/>
      <c r="J2" s="5"/>
      <c r="K2" s="5"/>
      <c r="L2" s="5"/>
      <c r="M2" s="5"/>
      <c r="N2" s="5"/>
      <c r="O2" s="5"/>
      <c r="P2" s="5"/>
    </row>
    <row r="3" spans="1:16" ht="63.75" customHeight="1" x14ac:dyDescent="0.3">
      <c r="A3" s="96" t="s">
        <v>61</v>
      </c>
      <c r="B3" s="97" t="s">
        <v>62</v>
      </c>
      <c r="C3" s="97" t="s">
        <v>67</v>
      </c>
      <c r="D3" s="168" t="s">
        <v>63</v>
      </c>
      <c r="E3" s="436" t="s">
        <v>64</v>
      </c>
      <c r="F3" s="439" t="s">
        <v>65</v>
      </c>
      <c r="G3" s="439" t="s">
        <v>66</v>
      </c>
      <c r="H3" s="5"/>
      <c r="I3" s="5"/>
      <c r="J3" s="5"/>
      <c r="K3" s="5"/>
      <c r="L3" s="5"/>
      <c r="M3" s="5"/>
      <c r="N3" s="5"/>
      <c r="O3" s="5"/>
      <c r="P3" s="5"/>
    </row>
    <row r="4" spans="1:16" ht="33" customHeight="1" x14ac:dyDescent="0.3">
      <c r="A4" s="436" t="s">
        <v>68</v>
      </c>
      <c r="B4" s="436"/>
      <c r="C4" s="245">
        <v>100</v>
      </c>
      <c r="D4" s="176">
        <f>SUMIF(D6:D100, "Taip", C6:C100)</f>
        <v>0</v>
      </c>
      <c r="E4" s="436"/>
      <c r="F4" s="439"/>
      <c r="G4" s="439"/>
      <c r="H4" s="95"/>
      <c r="I4" s="5"/>
      <c r="J4" s="5"/>
      <c r="K4" s="5"/>
      <c r="L4" s="5"/>
      <c r="M4" s="5"/>
      <c r="N4" s="5"/>
      <c r="O4" s="5"/>
      <c r="P4" s="5"/>
    </row>
    <row r="5" spans="1:16" ht="30" customHeight="1" x14ac:dyDescent="0.3">
      <c r="A5" s="241" t="s">
        <v>841</v>
      </c>
      <c r="B5" s="440" t="s">
        <v>999</v>
      </c>
      <c r="C5" s="441"/>
      <c r="D5" s="441"/>
      <c r="E5" s="442"/>
      <c r="F5" s="431" t="s">
        <v>986</v>
      </c>
      <c r="G5" s="431" t="s">
        <v>987</v>
      </c>
      <c r="H5" s="437"/>
      <c r="I5" s="438"/>
      <c r="J5" s="5"/>
      <c r="K5" s="5"/>
      <c r="L5" s="5"/>
      <c r="M5" s="5"/>
      <c r="N5" s="5"/>
      <c r="O5" s="5"/>
      <c r="P5" s="5"/>
    </row>
    <row r="6" spans="1:16" ht="30" customHeight="1" x14ac:dyDescent="0.3">
      <c r="A6" s="242" t="s">
        <v>631</v>
      </c>
      <c r="B6" s="240" t="s">
        <v>985</v>
      </c>
      <c r="C6" s="240">
        <v>25</v>
      </c>
      <c r="D6" s="193"/>
      <c r="E6" s="219"/>
      <c r="F6" s="432"/>
      <c r="G6" s="432"/>
      <c r="H6" s="434"/>
      <c r="I6" s="435"/>
      <c r="J6" s="5"/>
      <c r="K6" s="5"/>
      <c r="L6" s="5"/>
      <c r="M6" s="5"/>
      <c r="N6" s="5"/>
      <c r="O6" s="5"/>
      <c r="P6" s="5"/>
    </row>
    <row r="7" spans="1:16" ht="30" customHeight="1" x14ac:dyDescent="0.3">
      <c r="A7" s="242" t="s">
        <v>632</v>
      </c>
      <c r="B7" s="240" t="s">
        <v>984</v>
      </c>
      <c r="C7" s="240">
        <v>20</v>
      </c>
      <c r="D7" s="193"/>
      <c r="E7" s="219"/>
      <c r="F7" s="432"/>
      <c r="G7" s="432"/>
      <c r="H7" s="434"/>
      <c r="I7" s="435"/>
      <c r="J7" s="5"/>
      <c r="K7" s="5"/>
      <c r="L7" s="5"/>
      <c r="M7" s="5"/>
      <c r="N7" s="5"/>
      <c r="O7" s="5"/>
      <c r="P7" s="5"/>
    </row>
    <row r="8" spans="1:16" ht="30" customHeight="1" x14ac:dyDescent="0.3">
      <c r="A8" s="242"/>
      <c r="B8" s="240"/>
      <c r="C8" s="240"/>
      <c r="D8" s="193"/>
      <c r="E8" s="219"/>
      <c r="F8" s="432"/>
      <c r="G8" s="432"/>
      <c r="H8" s="434"/>
      <c r="I8" s="435"/>
      <c r="J8" s="5"/>
      <c r="K8" s="5"/>
      <c r="L8" s="5"/>
      <c r="M8" s="5"/>
      <c r="N8" s="5"/>
      <c r="O8" s="5"/>
      <c r="P8" s="5"/>
    </row>
    <row r="9" spans="1:16" ht="30" customHeight="1" x14ac:dyDescent="0.3">
      <c r="A9" s="242"/>
      <c r="B9" s="240"/>
      <c r="C9" s="240"/>
      <c r="D9" s="193"/>
      <c r="E9" s="219"/>
      <c r="F9" s="432"/>
      <c r="G9" s="432"/>
      <c r="H9" s="434"/>
      <c r="I9" s="435"/>
      <c r="J9" s="5"/>
      <c r="K9" s="5"/>
      <c r="L9" s="5"/>
      <c r="M9" s="5"/>
      <c r="N9" s="5"/>
      <c r="O9" s="5"/>
      <c r="P9" s="5"/>
    </row>
    <row r="10" spans="1:16" ht="30" customHeight="1" x14ac:dyDescent="0.3">
      <c r="A10" s="243"/>
      <c r="B10" s="240"/>
      <c r="C10" s="240"/>
      <c r="D10" s="193"/>
      <c r="E10" s="219"/>
      <c r="F10" s="433"/>
      <c r="G10" s="433"/>
      <c r="H10" s="434"/>
      <c r="I10" s="435"/>
      <c r="J10" s="5"/>
      <c r="K10" s="5"/>
      <c r="L10" s="5"/>
      <c r="M10" s="5"/>
      <c r="N10" s="5"/>
      <c r="O10" s="5"/>
      <c r="P10" s="5"/>
    </row>
    <row r="11" spans="1:16" ht="30" customHeight="1" x14ac:dyDescent="0.3">
      <c r="A11" s="244" t="s">
        <v>840</v>
      </c>
      <c r="B11" s="443" t="s">
        <v>998</v>
      </c>
      <c r="C11" s="444"/>
      <c r="D11" s="444"/>
      <c r="E11" s="445"/>
      <c r="F11" s="431" t="s">
        <v>1004</v>
      </c>
      <c r="G11" s="431" t="s">
        <v>1005</v>
      </c>
      <c r="H11" s="167"/>
      <c r="I11" s="73"/>
      <c r="J11" s="5"/>
      <c r="K11" s="5"/>
      <c r="L11" s="5"/>
      <c r="M11" s="5"/>
      <c r="N11" s="5"/>
      <c r="O11" s="5"/>
      <c r="P11" s="5"/>
    </row>
    <row r="12" spans="1:16" ht="30" customHeight="1" x14ac:dyDescent="0.3">
      <c r="A12" s="242" t="s">
        <v>842</v>
      </c>
      <c r="B12" s="240" t="s">
        <v>997</v>
      </c>
      <c r="C12" s="240">
        <v>30</v>
      </c>
      <c r="D12" s="193"/>
      <c r="E12" s="219"/>
      <c r="F12" s="432"/>
      <c r="G12" s="432"/>
      <c r="H12" s="167"/>
      <c r="I12" s="73"/>
      <c r="J12" s="5"/>
      <c r="K12" s="5"/>
      <c r="L12" s="5"/>
      <c r="M12" s="5"/>
      <c r="N12" s="5"/>
      <c r="O12" s="5"/>
      <c r="P12" s="5"/>
    </row>
    <row r="13" spans="1:16" ht="30" customHeight="1" x14ac:dyDescent="0.3">
      <c r="A13" s="242" t="s">
        <v>843</v>
      </c>
      <c r="B13" s="240" t="s">
        <v>996</v>
      </c>
      <c r="C13" s="240">
        <v>25</v>
      </c>
      <c r="D13" s="193"/>
      <c r="E13" s="219"/>
      <c r="F13" s="432"/>
      <c r="G13" s="432"/>
      <c r="H13" s="5"/>
      <c r="I13" s="5"/>
      <c r="J13" s="5"/>
      <c r="K13" s="5"/>
      <c r="L13" s="5"/>
      <c r="M13" s="5"/>
      <c r="N13" s="5"/>
      <c r="O13" s="5"/>
      <c r="P13" s="5"/>
    </row>
    <row r="14" spans="1:16" ht="30" customHeight="1" x14ac:dyDescent="0.3">
      <c r="A14" s="242" t="s">
        <v>988</v>
      </c>
      <c r="B14" s="240"/>
      <c r="C14" s="240"/>
      <c r="D14" s="193"/>
      <c r="E14" s="219"/>
      <c r="F14" s="432"/>
      <c r="G14" s="432"/>
      <c r="H14" s="5"/>
      <c r="I14" s="5"/>
      <c r="J14" s="5"/>
      <c r="K14" s="5"/>
      <c r="L14" s="5"/>
      <c r="M14" s="5"/>
      <c r="N14" s="5"/>
      <c r="O14" s="5"/>
      <c r="P14" s="5"/>
    </row>
    <row r="15" spans="1:16" ht="30" customHeight="1" x14ac:dyDescent="0.3">
      <c r="A15" s="242"/>
      <c r="B15" s="240"/>
      <c r="C15" s="240"/>
      <c r="D15" s="193"/>
      <c r="E15" s="219"/>
      <c r="F15" s="432"/>
      <c r="G15" s="432"/>
      <c r="H15" s="5"/>
      <c r="I15" s="5"/>
      <c r="J15" s="5"/>
      <c r="K15" s="5"/>
      <c r="L15" s="5"/>
      <c r="M15" s="5"/>
      <c r="N15" s="5"/>
      <c r="O15" s="5"/>
      <c r="P15" s="5"/>
    </row>
    <row r="16" spans="1:16" ht="30" customHeight="1" x14ac:dyDescent="0.3">
      <c r="A16" s="242"/>
      <c r="B16" s="240"/>
      <c r="C16" s="240"/>
      <c r="D16" s="193"/>
      <c r="E16" s="219"/>
      <c r="F16" s="433"/>
      <c r="G16" s="433"/>
      <c r="H16" s="5"/>
      <c r="I16" s="5"/>
      <c r="J16" s="5"/>
      <c r="K16" s="5"/>
      <c r="L16" s="5"/>
      <c r="M16" s="5"/>
      <c r="N16" s="5"/>
      <c r="O16" s="5"/>
      <c r="P16" s="5"/>
    </row>
    <row r="17" spans="1:16" ht="30" customHeight="1" x14ac:dyDescent="0.3">
      <c r="A17" s="244" t="s">
        <v>634</v>
      </c>
      <c r="B17" s="443" t="s">
        <v>989</v>
      </c>
      <c r="C17" s="444"/>
      <c r="D17" s="444"/>
      <c r="E17" s="445"/>
      <c r="F17" s="431" t="s">
        <v>990</v>
      </c>
      <c r="G17" s="431" t="s">
        <v>1003</v>
      </c>
      <c r="H17" s="5"/>
      <c r="I17" s="5"/>
      <c r="J17" s="5"/>
      <c r="K17" s="5"/>
      <c r="L17" s="5"/>
      <c r="M17" s="5"/>
      <c r="N17" s="5"/>
      <c r="O17" s="5"/>
      <c r="P17" s="5"/>
    </row>
    <row r="18" spans="1:16" ht="30" customHeight="1" x14ac:dyDescent="0.3">
      <c r="A18" s="242" t="s">
        <v>844</v>
      </c>
      <c r="B18" s="240" t="s">
        <v>992</v>
      </c>
      <c r="C18" s="240">
        <v>25</v>
      </c>
      <c r="D18" s="193"/>
      <c r="E18" s="219"/>
      <c r="F18" s="432"/>
      <c r="G18" s="432"/>
      <c r="H18" s="5"/>
      <c r="I18" s="5"/>
      <c r="J18" s="5"/>
      <c r="K18" s="5"/>
      <c r="L18" s="5"/>
      <c r="M18" s="5"/>
      <c r="N18" s="5"/>
      <c r="O18" s="5"/>
      <c r="P18" s="5"/>
    </row>
    <row r="19" spans="1:16" ht="30" customHeight="1" x14ac:dyDescent="0.3">
      <c r="A19" s="242" t="s">
        <v>845</v>
      </c>
      <c r="B19" s="240" t="s">
        <v>991</v>
      </c>
      <c r="C19" s="240">
        <v>20</v>
      </c>
      <c r="D19" s="193"/>
      <c r="E19" s="219"/>
      <c r="F19" s="432"/>
      <c r="G19" s="432"/>
      <c r="H19" s="5"/>
      <c r="I19" s="5"/>
      <c r="J19" s="5"/>
      <c r="K19" s="5"/>
      <c r="L19" s="5"/>
      <c r="M19" s="5"/>
      <c r="N19" s="5"/>
      <c r="O19" s="5"/>
      <c r="P19" s="5"/>
    </row>
    <row r="20" spans="1:16" ht="30" customHeight="1" x14ac:dyDescent="0.3">
      <c r="A20" s="242"/>
      <c r="B20" s="240"/>
      <c r="C20" s="240"/>
      <c r="D20" s="193"/>
      <c r="E20" s="219"/>
      <c r="F20" s="432"/>
      <c r="G20" s="432"/>
      <c r="H20" s="5"/>
      <c r="I20" s="5"/>
      <c r="J20" s="5"/>
      <c r="K20" s="5"/>
      <c r="L20" s="5"/>
      <c r="M20" s="5"/>
      <c r="N20" s="5"/>
      <c r="O20" s="5"/>
      <c r="P20" s="5"/>
    </row>
    <row r="21" spans="1:16" ht="30" customHeight="1" x14ac:dyDescent="0.3">
      <c r="A21" s="242"/>
      <c r="B21" s="240"/>
      <c r="C21" s="240"/>
      <c r="D21" s="193"/>
      <c r="E21" s="219"/>
      <c r="F21" s="432"/>
      <c r="G21" s="432"/>
      <c r="H21" s="5"/>
      <c r="I21" s="5"/>
      <c r="J21" s="5"/>
      <c r="K21" s="5"/>
      <c r="L21" s="5"/>
      <c r="M21" s="5"/>
      <c r="N21" s="5"/>
      <c r="O21" s="5"/>
      <c r="P21" s="5"/>
    </row>
    <row r="22" spans="1:16" ht="30" customHeight="1" x14ac:dyDescent="0.3">
      <c r="A22" s="242"/>
      <c r="B22" s="240"/>
      <c r="C22" s="240"/>
      <c r="D22" s="193"/>
      <c r="E22" s="219"/>
      <c r="F22" s="433"/>
      <c r="G22" s="433"/>
      <c r="H22" s="5"/>
      <c r="I22" s="5"/>
      <c r="J22" s="5"/>
      <c r="K22" s="5"/>
      <c r="L22" s="5"/>
      <c r="M22" s="5"/>
      <c r="N22" s="5"/>
      <c r="O22" s="5"/>
      <c r="P22" s="5"/>
    </row>
    <row r="23" spans="1:16" ht="30" customHeight="1" x14ac:dyDescent="0.3">
      <c r="A23" s="244" t="s">
        <v>846</v>
      </c>
      <c r="B23" s="443" t="s">
        <v>1000</v>
      </c>
      <c r="C23" s="444"/>
      <c r="D23" s="444"/>
      <c r="E23" s="445"/>
      <c r="F23" s="431" t="s">
        <v>1001</v>
      </c>
      <c r="G23" s="431" t="s">
        <v>1002</v>
      </c>
      <c r="H23" s="5"/>
      <c r="I23" s="5"/>
      <c r="J23" s="5"/>
      <c r="K23" s="5"/>
      <c r="L23" s="5"/>
      <c r="M23" s="5"/>
      <c r="N23" s="5"/>
      <c r="O23" s="5"/>
      <c r="P23" s="5"/>
    </row>
    <row r="24" spans="1:16" ht="30" customHeight="1" x14ac:dyDescent="0.3">
      <c r="A24" s="242" t="s">
        <v>850</v>
      </c>
      <c r="B24" s="240" t="s">
        <v>995</v>
      </c>
      <c r="C24" s="240">
        <v>20</v>
      </c>
      <c r="D24" s="193"/>
      <c r="E24" s="219"/>
      <c r="F24" s="432"/>
      <c r="G24" s="432"/>
      <c r="H24" s="5"/>
      <c r="I24" s="5"/>
      <c r="J24" s="5"/>
      <c r="K24" s="5"/>
      <c r="L24" s="5"/>
      <c r="M24" s="5"/>
      <c r="N24" s="5"/>
      <c r="O24" s="5"/>
      <c r="P24" s="5"/>
    </row>
    <row r="25" spans="1:16" ht="30" customHeight="1" x14ac:dyDescent="0.3">
      <c r="A25" s="242" t="s">
        <v>851</v>
      </c>
      <c r="B25" s="240" t="s">
        <v>994</v>
      </c>
      <c r="C25" s="240">
        <v>15</v>
      </c>
      <c r="D25" s="193"/>
      <c r="E25" s="219"/>
      <c r="F25" s="432"/>
      <c r="G25" s="432"/>
      <c r="H25" s="5"/>
      <c r="I25" s="5"/>
      <c r="J25" s="5"/>
      <c r="K25" s="5"/>
      <c r="L25" s="5"/>
      <c r="M25" s="5"/>
      <c r="N25" s="5"/>
      <c r="O25" s="5"/>
      <c r="P25" s="5"/>
    </row>
    <row r="26" spans="1:16" ht="30" customHeight="1" x14ac:dyDescent="0.3">
      <c r="A26" s="242" t="s">
        <v>852</v>
      </c>
      <c r="B26" s="240" t="s">
        <v>993</v>
      </c>
      <c r="C26" s="240">
        <v>10</v>
      </c>
      <c r="D26" s="193"/>
      <c r="E26" s="219"/>
      <c r="F26" s="432"/>
      <c r="G26" s="432"/>
      <c r="H26" s="5"/>
      <c r="I26" s="5"/>
      <c r="J26" s="5"/>
      <c r="K26" s="5"/>
      <c r="L26" s="5"/>
      <c r="M26" s="5"/>
      <c r="N26" s="5"/>
      <c r="O26" s="5"/>
      <c r="P26" s="5"/>
    </row>
    <row r="27" spans="1:16" ht="30" customHeight="1" x14ac:dyDescent="0.3">
      <c r="A27" s="242"/>
      <c r="B27" s="240"/>
      <c r="C27" s="240"/>
      <c r="D27" s="193"/>
      <c r="E27" s="219"/>
      <c r="F27" s="432"/>
      <c r="G27" s="432"/>
      <c r="H27" s="5"/>
      <c r="I27" s="5"/>
      <c r="J27" s="5"/>
      <c r="K27" s="5"/>
      <c r="L27" s="5"/>
      <c r="M27" s="5"/>
      <c r="N27" s="5"/>
      <c r="O27" s="5"/>
      <c r="P27" s="5"/>
    </row>
    <row r="28" spans="1:16" ht="30" customHeight="1" x14ac:dyDescent="0.3">
      <c r="A28" s="242"/>
      <c r="B28" s="240"/>
      <c r="C28" s="240"/>
      <c r="D28" s="193"/>
      <c r="E28" s="219"/>
      <c r="F28" s="433"/>
      <c r="G28" s="433"/>
      <c r="H28" s="5"/>
      <c r="I28" s="5"/>
      <c r="J28" s="5"/>
      <c r="K28" s="5"/>
      <c r="L28" s="5"/>
      <c r="M28" s="5"/>
      <c r="N28" s="5"/>
      <c r="O28" s="5"/>
      <c r="P28" s="5"/>
    </row>
    <row r="29" spans="1:16" ht="30" customHeight="1" x14ac:dyDescent="0.3">
      <c r="A29" s="244"/>
      <c r="B29" s="443"/>
      <c r="C29" s="444"/>
      <c r="D29" s="444"/>
      <c r="E29" s="445"/>
      <c r="F29" s="431"/>
      <c r="G29" s="431"/>
      <c r="H29" s="5"/>
      <c r="I29" s="5"/>
      <c r="J29" s="5"/>
      <c r="K29" s="5"/>
      <c r="L29" s="5"/>
      <c r="M29" s="5"/>
      <c r="N29" s="5"/>
      <c r="O29" s="5"/>
      <c r="P29" s="5"/>
    </row>
    <row r="30" spans="1:16" ht="30" customHeight="1" x14ac:dyDescent="0.3">
      <c r="A30" s="242"/>
      <c r="B30" s="240"/>
      <c r="C30" s="240"/>
      <c r="D30" s="193"/>
      <c r="E30" s="219"/>
      <c r="F30" s="432"/>
      <c r="G30" s="432"/>
      <c r="H30" s="5"/>
      <c r="I30" s="5"/>
      <c r="J30" s="5"/>
      <c r="K30" s="5"/>
      <c r="L30" s="5"/>
      <c r="M30" s="5"/>
      <c r="N30" s="5"/>
      <c r="O30" s="5"/>
      <c r="P30" s="5"/>
    </row>
    <row r="31" spans="1:16" ht="30" customHeight="1" x14ac:dyDescent="0.3">
      <c r="A31" s="242"/>
      <c r="B31" s="240"/>
      <c r="C31" s="240"/>
      <c r="D31" s="193"/>
      <c r="E31" s="219"/>
      <c r="F31" s="432"/>
      <c r="G31" s="432"/>
      <c r="H31" s="5"/>
      <c r="I31" s="5"/>
      <c r="J31" s="5"/>
      <c r="K31" s="5"/>
      <c r="L31" s="5"/>
      <c r="M31" s="5"/>
      <c r="N31" s="5"/>
      <c r="O31" s="5"/>
      <c r="P31" s="5"/>
    </row>
    <row r="32" spans="1:16" ht="30" customHeight="1" x14ac:dyDescent="0.3">
      <c r="A32" s="242"/>
      <c r="B32" s="240"/>
      <c r="C32" s="240"/>
      <c r="D32" s="193"/>
      <c r="E32" s="219"/>
      <c r="F32" s="432"/>
      <c r="G32" s="432"/>
      <c r="H32" s="5"/>
      <c r="I32" s="5"/>
      <c r="J32" s="5"/>
      <c r="K32" s="5"/>
      <c r="L32" s="5"/>
      <c r="M32" s="5"/>
      <c r="N32" s="5"/>
      <c r="O32" s="5"/>
      <c r="P32" s="5"/>
    </row>
    <row r="33" spans="1:16" ht="30" customHeight="1" x14ac:dyDescent="0.3">
      <c r="A33" s="242"/>
      <c r="B33" s="240"/>
      <c r="C33" s="240"/>
      <c r="D33" s="193"/>
      <c r="E33" s="219"/>
      <c r="F33" s="432"/>
      <c r="G33" s="432"/>
      <c r="H33" s="5"/>
      <c r="I33" s="5"/>
      <c r="J33" s="5"/>
      <c r="K33" s="5"/>
      <c r="L33" s="5"/>
      <c r="M33" s="5"/>
      <c r="N33" s="5"/>
      <c r="O33" s="5"/>
      <c r="P33" s="5"/>
    </row>
    <row r="34" spans="1:16" ht="30" customHeight="1" x14ac:dyDescent="0.3">
      <c r="A34" s="242"/>
      <c r="B34" s="240"/>
      <c r="C34" s="240"/>
      <c r="D34" s="193"/>
      <c r="E34" s="219"/>
      <c r="F34" s="433"/>
      <c r="G34" s="433"/>
      <c r="H34" s="5"/>
      <c r="I34" s="5"/>
      <c r="J34" s="5"/>
      <c r="K34" s="5"/>
      <c r="L34" s="5"/>
      <c r="M34" s="5"/>
      <c r="N34" s="5"/>
      <c r="O34" s="5"/>
      <c r="P34" s="5"/>
    </row>
    <row r="35" spans="1:16" ht="30" customHeight="1" x14ac:dyDescent="0.3">
      <c r="A35" s="244"/>
      <c r="B35" s="443"/>
      <c r="C35" s="444"/>
      <c r="D35" s="444"/>
      <c r="E35" s="445"/>
      <c r="F35" s="431"/>
      <c r="G35" s="431"/>
      <c r="H35" s="5"/>
      <c r="I35" s="5"/>
      <c r="J35" s="5"/>
      <c r="K35" s="5"/>
      <c r="L35" s="5"/>
      <c r="M35" s="5"/>
      <c r="N35" s="5"/>
      <c r="O35" s="5"/>
      <c r="P35" s="5"/>
    </row>
    <row r="36" spans="1:16" ht="30" customHeight="1" x14ac:dyDescent="0.3">
      <c r="A36" s="242"/>
      <c r="B36" s="240"/>
      <c r="C36" s="240"/>
      <c r="D36" s="193"/>
      <c r="E36" s="219"/>
      <c r="F36" s="432"/>
      <c r="G36" s="432"/>
      <c r="H36" s="5"/>
      <c r="I36" s="5"/>
      <c r="J36" s="5"/>
      <c r="K36" s="5"/>
      <c r="L36" s="5"/>
      <c r="M36" s="5"/>
      <c r="N36" s="5"/>
      <c r="O36" s="5"/>
      <c r="P36" s="5"/>
    </row>
    <row r="37" spans="1:16" ht="30" customHeight="1" x14ac:dyDescent="0.3">
      <c r="A37" s="242"/>
      <c r="B37" s="240"/>
      <c r="C37" s="240"/>
      <c r="D37" s="193"/>
      <c r="E37" s="219"/>
      <c r="F37" s="432"/>
      <c r="G37" s="432"/>
      <c r="H37" s="5"/>
      <c r="I37" s="5"/>
      <c r="J37" s="5"/>
      <c r="K37" s="5"/>
      <c r="L37" s="5"/>
      <c r="M37" s="5"/>
      <c r="N37" s="5"/>
      <c r="O37" s="5"/>
      <c r="P37" s="5"/>
    </row>
    <row r="38" spans="1:16" ht="30" customHeight="1" x14ac:dyDescent="0.3">
      <c r="A38" s="242"/>
      <c r="B38" s="240"/>
      <c r="C38" s="240"/>
      <c r="D38" s="193"/>
      <c r="E38" s="219"/>
      <c r="F38" s="432"/>
      <c r="G38" s="432"/>
      <c r="H38" s="5"/>
      <c r="I38" s="5"/>
      <c r="J38" s="5"/>
      <c r="K38" s="5"/>
      <c r="L38" s="5"/>
      <c r="M38" s="5"/>
      <c r="N38" s="5"/>
      <c r="O38" s="5"/>
      <c r="P38" s="5"/>
    </row>
    <row r="39" spans="1:16" ht="30" customHeight="1" x14ac:dyDescent="0.3">
      <c r="A39" s="242"/>
      <c r="B39" s="240"/>
      <c r="C39" s="240"/>
      <c r="D39" s="193"/>
      <c r="E39" s="219"/>
      <c r="F39" s="432"/>
      <c r="G39" s="432"/>
      <c r="H39" s="5"/>
      <c r="I39" s="5"/>
      <c r="J39" s="5"/>
      <c r="K39" s="5"/>
      <c r="L39" s="5"/>
      <c r="M39" s="5"/>
      <c r="N39" s="5"/>
      <c r="O39" s="5"/>
      <c r="P39" s="5"/>
    </row>
    <row r="40" spans="1:16" ht="30" customHeight="1" x14ac:dyDescent="0.3">
      <c r="A40" s="242"/>
      <c r="B40" s="240"/>
      <c r="C40" s="240"/>
      <c r="D40" s="193"/>
      <c r="E40" s="219"/>
      <c r="F40" s="433"/>
      <c r="G40" s="433"/>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row r="985" spans="1:16" ht="15.6" x14ac:dyDescent="0.3">
      <c r="A985" s="5"/>
      <c r="B985" s="5"/>
      <c r="C985" s="5"/>
      <c r="D985" s="5"/>
      <c r="E985" s="5"/>
      <c r="F985" s="5"/>
      <c r="G985" s="5"/>
      <c r="H985" s="5"/>
      <c r="I985" s="5"/>
      <c r="J985" s="5"/>
      <c r="K985" s="5"/>
      <c r="L985" s="5"/>
      <c r="M985" s="5"/>
      <c r="N985" s="5"/>
      <c r="O985" s="5"/>
      <c r="P985" s="5"/>
    </row>
    <row r="986" spans="1:16" ht="15.6" x14ac:dyDescent="0.3">
      <c r="A986" s="5"/>
      <c r="B986" s="5"/>
      <c r="C986" s="5"/>
      <c r="D986" s="5"/>
      <c r="E986" s="5"/>
      <c r="F986" s="5"/>
      <c r="G986" s="5"/>
      <c r="H986" s="5"/>
      <c r="I986" s="5"/>
      <c r="J986" s="5"/>
      <c r="K986" s="5"/>
      <c r="L986" s="5"/>
      <c r="M986" s="5"/>
      <c r="N986" s="5"/>
      <c r="O986" s="5"/>
      <c r="P986" s="5"/>
    </row>
    <row r="987" spans="1:16" ht="15.6" x14ac:dyDescent="0.3">
      <c r="A987" s="5"/>
      <c r="B987" s="5"/>
      <c r="C987" s="5"/>
      <c r="D987" s="5"/>
      <c r="E987" s="5"/>
      <c r="F987" s="5"/>
      <c r="G987" s="5"/>
      <c r="H987" s="5"/>
      <c r="I987" s="5"/>
      <c r="J987" s="5"/>
      <c r="K987" s="5"/>
      <c r="L987" s="5"/>
      <c r="M987" s="5"/>
      <c r="N987" s="5"/>
      <c r="O987" s="5"/>
      <c r="P987" s="5"/>
    </row>
    <row r="988" spans="1:16" ht="15.6" x14ac:dyDescent="0.3">
      <c r="A988" s="5"/>
      <c r="B988" s="5"/>
      <c r="C988" s="5"/>
      <c r="D988" s="5"/>
      <c r="E988" s="5"/>
      <c r="F988" s="5"/>
      <c r="G988" s="5"/>
      <c r="H988" s="5"/>
      <c r="I988" s="5"/>
      <c r="J988" s="5"/>
      <c r="K988" s="5"/>
      <c r="L988" s="5"/>
      <c r="M988" s="5"/>
      <c r="N988" s="5"/>
      <c r="O988" s="5"/>
      <c r="P988" s="5"/>
    </row>
    <row r="989" spans="1:16" ht="15.6" x14ac:dyDescent="0.3">
      <c r="A989" s="5"/>
      <c r="B989" s="5"/>
      <c r="C989" s="5"/>
      <c r="D989" s="5"/>
      <c r="E989" s="5"/>
      <c r="F989" s="5"/>
      <c r="G989" s="5"/>
      <c r="H989" s="5"/>
      <c r="I989" s="5"/>
      <c r="J989" s="5"/>
      <c r="K989" s="5"/>
      <c r="L989" s="5"/>
      <c r="M989" s="5"/>
      <c r="N989" s="5"/>
      <c r="O989" s="5"/>
      <c r="P989" s="5"/>
    </row>
    <row r="990" spans="1:16" ht="15.6" x14ac:dyDescent="0.3">
      <c r="A990" s="5"/>
      <c r="B990" s="5"/>
      <c r="C990" s="5"/>
      <c r="D990" s="5"/>
      <c r="E990" s="5"/>
      <c r="F990" s="5"/>
      <c r="G990" s="5"/>
      <c r="H990" s="5"/>
      <c r="I990" s="5"/>
      <c r="J990" s="5"/>
      <c r="K990" s="5"/>
      <c r="L990" s="5"/>
      <c r="M990" s="5"/>
      <c r="N990" s="5"/>
      <c r="O990" s="5"/>
      <c r="P990" s="5"/>
    </row>
    <row r="991" spans="1:16" ht="15.6" x14ac:dyDescent="0.3">
      <c r="A991" s="5"/>
      <c r="B991" s="5"/>
      <c r="C991" s="5"/>
      <c r="D991" s="5"/>
      <c r="E991" s="5"/>
      <c r="F991" s="5"/>
      <c r="G991" s="5"/>
      <c r="H991" s="5"/>
      <c r="I991" s="5"/>
      <c r="J991" s="5"/>
      <c r="K991" s="5"/>
      <c r="L991" s="5"/>
      <c r="M991" s="5"/>
      <c r="N991" s="5"/>
      <c r="O991" s="5"/>
      <c r="P991" s="5"/>
    </row>
    <row r="992" spans="1:16" ht="15.6" x14ac:dyDescent="0.3">
      <c r="A992" s="5"/>
      <c r="B992" s="5"/>
      <c r="C992" s="5"/>
      <c r="D992" s="5"/>
      <c r="E992" s="5"/>
      <c r="F992" s="5"/>
      <c r="G992" s="5"/>
      <c r="H992" s="5"/>
      <c r="I992" s="5"/>
      <c r="J992" s="5"/>
      <c r="K992" s="5"/>
      <c r="L992" s="5"/>
      <c r="M992" s="5"/>
      <c r="N992" s="5"/>
      <c r="O992" s="5"/>
      <c r="P992" s="5"/>
    </row>
    <row r="993" spans="1:16" ht="15.6" x14ac:dyDescent="0.3">
      <c r="A993" s="5"/>
      <c r="B993" s="5"/>
      <c r="C993" s="5"/>
      <c r="D993" s="5"/>
      <c r="E993" s="5"/>
      <c r="F993" s="5"/>
      <c r="G993" s="5"/>
      <c r="H993" s="5"/>
      <c r="I993" s="5"/>
      <c r="J993" s="5"/>
      <c r="K993" s="5"/>
      <c r="L993" s="5"/>
      <c r="M993" s="5"/>
      <c r="N993" s="5"/>
      <c r="O993" s="5"/>
      <c r="P993" s="5"/>
    </row>
    <row r="994" spans="1:16" ht="15.6" x14ac:dyDescent="0.3">
      <c r="A994" s="5"/>
      <c r="B994" s="5"/>
      <c r="C994" s="5"/>
      <c r="D994" s="5"/>
      <c r="E994" s="5"/>
      <c r="F994" s="5"/>
      <c r="G994" s="5"/>
      <c r="H994" s="5"/>
      <c r="I994" s="5"/>
      <c r="J994" s="5"/>
      <c r="K994" s="5"/>
      <c r="L994" s="5"/>
      <c r="M994" s="5"/>
      <c r="N994" s="5"/>
      <c r="O994" s="5"/>
      <c r="P994" s="5"/>
    </row>
    <row r="995" spans="1:16" ht="15.6" x14ac:dyDescent="0.3">
      <c r="A995" s="5"/>
      <c r="B995" s="5"/>
      <c r="C995" s="5"/>
      <c r="D995" s="5"/>
      <c r="E995" s="5"/>
      <c r="F995" s="5"/>
      <c r="G995" s="5"/>
      <c r="H995" s="5"/>
      <c r="I995" s="5"/>
      <c r="J995" s="5"/>
      <c r="K995" s="5"/>
      <c r="L995" s="5"/>
      <c r="M995" s="5"/>
      <c r="N995" s="5"/>
      <c r="O995" s="5"/>
      <c r="P995" s="5"/>
    </row>
    <row r="996" spans="1:16" ht="15.6" x14ac:dyDescent="0.3">
      <c r="A996" s="5"/>
      <c r="B996" s="5"/>
      <c r="C996" s="5"/>
      <c r="D996" s="5"/>
      <c r="E996" s="5"/>
      <c r="F996" s="5"/>
      <c r="G996" s="5"/>
      <c r="H996" s="5"/>
      <c r="I996" s="5"/>
      <c r="J996" s="5"/>
      <c r="K996" s="5"/>
      <c r="L996" s="5"/>
      <c r="M996" s="5"/>
      <c r="N996" s="5"/>
      <c r="O996" s="5"/>
      <c r="P996" s="5"/>
    </row>
    <row r="997" spans="1:16" ht="15.6" x14ac:dyDescent="0.3">
      <c r="A997" s="5"/>
      <c r="B997" s="5"/>
      <c r="C997" s="5"/>
      <c r="D997" s="5"/>
      <c r="E997" s="5"/>
      <c r="F997" s="5"/>
      <c r="G997" s="5"/>
      <c r="H997" s="5"/>
      <c r="I997" s="5"/>
      <c r="J997" s="5"/>
      <c r="K997" s="5"/>
      <c r="L997" s="5"/>
      <c r="M997" s="5"/>
      <c r="N997" s="5"/>
      <c r="O997" s="5"/>
      <c r="P997" s="5"/>
    </row>
    <row r="998" spans="1:16" ht="15.6" x14ac:dyDescent="0.3">
      <c r="A998" s="5"/>
      <c r="B998" s="5"/>
      <c r="C998" s="5"/>
      <c r="D998" s="5"/>
      <c r="E998" s="5"/>
      <c r="F998" s="5"/>
      <c r="G998" s="5"/>
      <c r="H998" s="5"/>
      <c r="I998" s="5"/>
      <c r="J998" s="5"/>
      <c r="K998" s="5"/>
      <c r="L998" s="5"/>
      <c r="M998" s="5"/>
      <c r="N998" s="5"/>
      <c r="O998" s="5"/>
      <c r="P998" s="5"/>
    </row>
    <row r="999" spans="1:16" ht="15.6" x14ac:dyDescent="0.3">
      <c r="A999" s="5"/>
      <c r="B999" s="5"/>
      <c r="C999" s="5"/>
      <c r="D999" s="5"/>
      <c r="E999" s="5"/>
      <c r="F999" s="5"/>
      <c r="G999" s="5"/>
      <c r="H999" s="5"/>
      <c r="I999" s="5"/>
      <c r="J999" s="5"/>
      <c r="K999" s="5"/>
      <c r="L999" s="5"/>
      <c r="M999" s="5"/>
      <c r="N999" s="5"/>
      <c r="O999" s="5"/>
      <c r="P999" s="5"/>
    </row>
    <row r="1000" spans="1:16" ht="15.6" x14ac:dyDescent="0.3">
      <c r="A1000" s="5"/>
      <c r="B1000" s="5"/>
      <c r="C1000" s="5"/>
      <c r="D1000" s="5"/>
      <c r="E1000" s="5"/>
      <c r="F1000" s="5"/>
      <c r="G1000" s="5"/>
      <c r="H1000" s="5"/>
      <c r="I1000" s="5"/>
      <c r="J1000" s="5"/>
      <c r="K1000" s="5"/>
      <c r="L1000" s="5"/>
      <c r="M1000" s="5"/>
      <c r="N1000" s="5"/>
      <c r="O1000" s="5"/>
      <c r="P1000" s="5"/>
    </row>
    <row r="1001" spans="1:16" ht="15.6" x14ac:dyDescent="0.3">
      <c r="A1001" s="5"/>
      <c r="B1001" s="5"/>
      <c r="C1001" s="5"/>
      <c r="D1001" s="5"/>
      <c r="E1001" s="5"/>
      <c r="F1001" s="5"/>
      <c r="G1001" s="5"/>
      <c r="H1001" s="5"/>
      <c r="I1001" s="5"/>
      <c r="J1001" s="5"/>
      <c r="K1001" s="5"/>
      <c r="L1001" s="5"/>
      <c r="M1001" s="5"/>
      <c r="N1001" s="5"/>
      <c r="O1001" s="5"/>
      <c r="P1001" s="5"/>
    </row>
    <row r="1002" spans="1:16" ht="15.6" x14ac:dyDescent="0.3">
      <c r="A1002" s="5"/>
      <c r="B1002" s="5"/>
      <c r="C1002" s="5"/>
      <c r="D1002" s="5"/>
      <c r="E1002" s="5"/>
      <c r="F1002" s="5"/>
      <c r="G1002" s="5"/>
      <c r="H1002" s="5"/>
      <c r="I1002" s="5"/>
      <c r="J1002" s="5"/>
      <c r="K1002" s="5"/>
      <c r="L1002" s="5"/>
      <c r="M1002" s="5"/>
      <c r="N1002" s="5"/>
      <c r="O1002" s="5"/>
      <c r="P1002" s="5"/>
    </row>
    <row r="1003" spans="1:16" ht="15.6" x14ac:dyDescent="0.3">
      <c r="A1003" s="5"/>
      <c r="B1003" s="5"/>
      <c r="C1003" s="5"/>
      <c r="D1003" s="5"/>
      <c r="E1003" s="5"/>
      <c r="F1003" s="5"/>
      <c r="G1003" s="5"/>
      <c r="H1003" s="5"/>
      <c r="I1003" s="5"/>
      <c r="J1003" s="5"/>
      <c r="K1003" s="5"/>
      <c r="L1003" s="5"/>
      <c r="M1003" s="5"/>
      <c r="N1003" s="5"/>
      <c r="O1003" s="5"/>
      <c r="P1003" s="5"/>
    </row>
    <row r="1004" spans="1:16" ht="15.6" x14ac:dyDescent="0.3">
      <c r="A1004" s="5"/>
      <c r="B1004" s="5"/>
      <c r="C1004" s="5"/>
      <c r="D1004" s="5"/>
      <c r="E1004" s="5"/>
      <c r="F1004" s="5"/>
      <c r="G1004" s="5"/>
      <c r="H1004" s="5"/>
      <c r="I1004" s="5"/>
      <c r="J1004" s="5"/>
      <c r="K1004" s="5"/>
      <c r="L1004" s="5"/>
      <c r="M1004" s="5"/>
      <c r="N1004" s="5"/>
      <c r="O1004" s="5"/>
      <c r="P1004" s="5"/>
    </row>
    <row r="1005" spans="1:16" ht="15.6" x14ac:dyDescent="0.3">
      <c r="A1005" s="5"/>
      <c r="B1005" s="5"/>
      <c r="C1005" s="5"/>
      <c r="D1005" s="5"/>
      <c r="E1005" s="5"/>
      <c r="F1005" s="5"/>
      <c r="G1005" s="5"/>
      <c r="H1005" s="5"/>
      <c r="I1005" s="5"/>
      <c r="J1005" s="5"/>
      <c r="K1005" s="5"/>
      <c r="L1005" s="5"/>
      <c r="M1005" s="5"/>
      <c r="N1005" s="5"/>
      <c r="O1005" s="5"/>
      <c r="P1005" s="5"/>
    </row>
    <row r="1006" spans="1:16" ht="15.6" x14ac:dyDescent="0.3">
      <c r="A1006" s="5"/>
      <c r="B1006" s="5"/>
      <c r="C1006" s="5"/>
      <c r="D1006" s="5"/>
      <c r="E1006" s="5"/>
      <c r="F1006" s="5"/>
      <c r="G1006" s="5"/>
      <c r="H1006" s="5"/>
      <c r="I1006" s="5"/>
      <c r="J1006" s="5"/>
      <c r="K1006" s="5"/>
      <c r="L1006" s="5"/>
      <c r="M1006" s="5"/>
      <c r="N1006" s="5"/>
      <c r="O1006" s="5"/>
      <c r="P1006" s="5"/>
    </row>
    <row r="1007" spans="1:16" ht="15.6" x14ac:dyDescent="0.3">
      <c r="A1007" s="5"/>
      <c r="B1007" s="5"/>
      <c r="C1007" s="5"/>
      <c r="D1007" s="5"/>
      <c r="E1007" s="5"/>
      <c r="F1007" s="5"/>
      <c r="G1007" s="5"/>
      <c r="H1007" s="5"/>
      <c r="I1007" s="5"/>
      <c r="J1007" s="5"/>
      <c r="K1007" s="5"/>
      <c r="L1007" s="5"/>
      <c r="M1007" s="5"/>
      <c r="N1007" s="5"/>
      <c r="O1007" s="5"/>
      <c r="P1007" s="5"/>
    </row>
    <row r="1008" spans="1:16" ht="15.6" x14ac:dyDescent="0.3">
      <c r="A1008" s="5"/>
      <c r="B1008" s="5"/>
      <c r="C1008" s="5"/>
      <c r="D1008" s="5"/>
      <c r="E1008" s="5"/>
      <c r="F1008" s="5"/>
      <c r="G1008" s="5"/>
      <c r="H1008" s="5"/>
      <c r="I1008" s="5"/>
      <c r="J1008" s="5"/>
      <c r="K1008" s="5"/>
      <c r="L1008" s="5"/>
      <c r="M1008" s="5"/>
      <c r="N1008" s="5"/>
      <c r="O1008" s="5"/>
      <c r="P1008" s="5"/>
    </row>
  </sheetData>
  <sheetProtection algorithmName="SHA-512" hashValue="Pf57I1TBLrzAqtLo7aFYAnQyIeS9RHpW8jmNlWld1xgj7vWWxQenDsVF9Jvxljz+opmnC9r7EPtAimIVPrIfAA==" saltValue="q8fJzRi8/uKqK6FN/LjfYA==" spinCount="100000" sheet="1" objects="1" scenarios="1" formatRows="0"/>
  <mergeCells count="24">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 ref="G11:G16"/>
    <mergeCell ref="H6:I10"/>
    <mergeCell ref="A4:B4"/>
    <mergeCell ref="H5:I5"/>
    <mergeCell ref="E3:E4"/>
    <mergeCell ref="F3:F4"/>
    <mergeCell ref="G3:G4"/>
    <mergeCell ref="G5:G10"/>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xr:uid="{DB13DD0D-73BD-4457-A943-98E986AA5D09}"/>
    <dataValidation allowBlank="1" showInputMessage="1" showErrorMessage="1" prompt="Neužpildyti pertekliniai formos laukai tiesiog nepildomi arba jų pildomose vietose dedami brūkšniai_x000a_" sqref="B40 B27" xr:uid="{D86941D2-FE8D-45EF-96FB-AAE3B8485047}"/>
    <dataValidation allowBlank="1" showInputMessage="1" showErrorMessage="1" prompt="Neužpildyti pertekliniai formos laukai tiesiog nepildomi arba jų pildomose vietose dedami brūkšniai" sqref="B12:B16 B18:B22 B24:B26 B28 B30:B34 B36:B39 B6:B10" xr:uid="{033309AB-B0B1-4754-A2AC-CDBE4DAE91D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67" zoomScaleNormal="87" workbookViewId="0">
      <selection activeCell="J4" sqref="J4"/>
    </sheetView>
  </sheetViews>
  <sheetFormatPr defaultRowHeight="12" x14ac:dyDescent="0.25"/>
  <cols>
    <col min="1" max="1" width="16.5" style="45" customWidth="1"/>
    <col min="2" max="2" width="41.3984375" style="45" customWidth="1"/>
    <col min="3" max="3" width="9.59765625" style="45" customWidth="1"/>
    <col min="4" max="4" width="5.09765625" style="45" customWidth="1"/>
    <col min="5" max="5" width="9.69921875" style="45" customWidth="1"/>
    <col min="6" max="6" width="8.8984375" style="45" customWidth="1"/>
    <col min="7" max="7" width="9.09765625" style="45" customWidth="1"/>
    <col min="8" max="8" width="13.09765625" style="45" customWidth="1"/>
    <col min="9" max="9" width="16.19921875" style="45" customWidth="1"/>
    <col min="10" max="10" width="56.5" style="45" customWidth="1"/>
    <col min="11" max="11" width="12.5" style="47" customWidth="1"/>
    <col min="12" max="12" width="23.8984375" style="47" customWidth="1"/>
    <col min="13" max="13" width="12.5" style="47" customWidth="1"/>
    <col min="14" max="14" width="48.19921875" style="45" customWidth="1"/>
    <col min="15" max="15" width="13.19921875" style="45" customWidth="1"/>
    <col min="16" max="259" width="8.69921875" style="45"/>
    <col min="260" max="260" width="4.8984375" style="45" customWidth="1"/>
    <col min="261" max="261" width="33" style="45" customWidth="1"/>
    <col min="262" max="262" width="9.59765625" style="45" customWidth="1"/>
    <col min="263" max="263" width="5.09765625" style="45" customWidth="1"/>
    <col min="264" max="264" width="10" style="45" customWidth="1"/>
    <col min="265" max="265" width="9.59765625" style="45" customWidth="1"/>
    <col min="266" max="266" width="13" style="45" customWidth="1"/>
    <col min="267" max="267" width="12.8984375" style="45" customWidth="1"/>
    <col min="268" max="268" width="10.19921875" style="45" customWidth="1"/>
    <col min="269" max="515" width="8.69921875" style="45"/>
    <col min="516" max="516" width="4.8984375" style="45" customWidth="1"/>
    <col min="517" max="517" width="33" style="45" customWidth="1"/>
    <col min="518" max="518" width="9.59765625" style="45" customWidth="1"/>
    <col min="519" max="519" width="5.09765625" style="45" customWidth="1"/>
    <col min="520" max="520" width="10" style="45" customWidth="1"/>
    <col min="521" max="521" width="9.59765625" style="45" customWidth="1"/>
    <col min="522" max="522" width="13" style="45" customWidth="1"/>
    <col min="523" max="523" width="12.8984375" style="45" customWidth="1"/>
    <col min="524" max="524" width="10.19921875" style="45" customWidth="1"/>
    <col min="525" max="771" width="8.69921875" style="45"/>
    <col min="772" max="772" width="4.8984375" style="45" customWidth="1"/>
    <col min="773" max="773" width="33" style="45" customWidth="1"/>
    <col min="774" max="774" width="9.59765625" style="45" customWidth="1"/>
    <col min="775" max="775" width="5.09765625" style="45" customWidth="1"/>
    <col min="776" max="776" width="10" style="45" customWidth="1"/>
    <col min="777" max="777" width="9.59765625" style="45" customWidth="1"/>
    <col min="778" max="778" width="13" style="45" customWidth="1"/>
    <col min="779" max="779" width="12.8984375" style="45" customWidth="1"/>
    <col min="780" max="780" width="10.19921875" style="45" customWidth="1"/>
    <col min="781" max="1027" width="8.69921875" style="45"/>
    <col min="1028" max="1028" width="4.8984375" style="45" customWidth="1"/>
    <col min="1029" max="1029" width="33" style="45" customWidth="1"/>
    <col min="1030" max="1030" width="9.59765625" style="45" customWidth="1"/>
    <col min="1031" max="1031" width="5.09765625" style="45" customWidth="1"/>
    <col min="1032" max="1032" width="10" style="45" customWidth="1"/>
    <col min="1033" max="1033" width="9.59765625" style="45" customWidth="1"/>
    <col min="1034" max="1034" width="13" style="45" customWidth="1"/>
    <col min="1035" max="1035" width="12.8984375" style="45" customWidth="1"/>
    <col min="1036" max="1036" width="10.19921875" style="45" customWidth="1"/>
    <col min="1037" max="1283" width="8.69921875" style="45"/>
    <col min="1284" max="1284" width="4.8984375" style="45" customWidth="1"/>
    <col min="1285" max="1285" width="33" style="45" customWidth="1"/>
    <col min="1286" max="1286" width="9.59765625" style="45" customWidth="1"/>
    <col min="1287" max="1287" width="5.09765625" style="45" customWidth="1"/>
    <col min="1288" max="1288" width="10" style="45" customWidth="1"/>
    <col min="1289" max="1289" width="9.59765625" style="45" customWidth="1"/>
    <col min="1290" max="1290" width="13" style="45" customWidth="1"/>
    <col min="1291" max="1291" width="12.8984375" style="45" customWidth="1"/>
    <col min="1292" max="1292" width="10.19921875" style="45" customWidth="1"/>
    <col min="1293" max="1539" width="8.69921875" style="45"/>
    <col min="1540" max="1540" width="4.8984375" style="45" customWidth="1"/>
    <col min="1541" max="1541" width="33" style="45" customWidth="1"/>
    <col min="1542" max="1542" width="9.59765625" style="45" customWidth="1"/>
    <col min="1543" max="1543" width="5.09765625" style="45" customWidth="1"/>
    <col min="1544" max="1544" width="10" style="45" customWidth="1"/>
    <col min="1545" max="1545" width="9.59765625" style="45" customWidth="1"/>
    <col min="1546" max="1546" width="13" style="45" customWidth="1"/>
    <col min="1547" max="1547" width="12.8984375" style="45" customWidth="1"/>
    <col min="1548" max="1548" width="10.19921875" style="45" customWidth="1"/>
    <col min="1549" max="1795" width="8.69921875" style="45"/>
    <col min="1796" max="1796" width="4.8984375" style="45" customWidth="1"/>
    <col min="1797" max="1797" width="33" style="45" customWidth="1"/>
    <col min="1798" max="1798" width="9.59765625" style="45" customWidth="1"/>
    <col min="1799" max="1799" width="5.09765625" style="45" customWidth="1"/>
    <col min="1800" max="1800" width="10" style="45" customWidth="1"/>
    <col min="1801" max="1801" width="9.59765625" style="45" customWidth="1"/>
    <col min="1802" max="1802" width="13" style="45" customWidth="1"/>
    <col min="1803" max="1803" width="12.8984375" style="45" customWidth="1"/>
    <col min="1804" max="1804" width="10.19921875" style="45" customWidth="1"/>
    <col min="1805" max="2051" width="8.69921875" style="45"/>
    <col min="2052" max="2052" width="4.8984375" style="45" customWidth="1"/>
    <col min="2053" max="2053" width="33" style="45" customWidth="1"/>
    <col min="2054" max="2054" width="9.59765625" style="45" customWidth="1"/>
    <col min="2055" max="2055" width="5.09765625" style="45" customWidth="1"/>
    <col min="2056" max="2056" width="10" style="45" customWidth="1"/>
    <col min="2057" max="2057" width="9.59765625" style="45" customWidth="1"/>
    <col min="2058" max="2058" width="13" style="45" customWidth="1"/>
    <col min="2059" max="2059" width="12.8984375" style="45" customWidth="1"/>
    <col min="2060" max="2060" width="10.19921875" style="45" customWidth="1"/>
    <col min="2061" max="2307" width="8.69921875" style="45"/>
    <col min="2308" max="2308" width="4.8984375" style="45" customWidth="1"/>
    <col min="2309" max="2309" width="33" style="45" customWidth="1"/>
    <col min="2310" max="2310" width="9.59765625" style="45" customWidth="1"/>
    <col min="2311" max="2311" width="5.09765625" style="45" customWidth="1"/>
    <col min="2312" max="2312" width="10" style="45" customWidth="1"/>
    <col min="2313" max="2313" width="9.59765625" style="45" customWidth="1"/>
    <col min="2314" max="2314" width="13" style="45" customWidth="1"/>
    <col min="2315" max="2315" width="12.8984375" style="45" customWidth="1"/>
    <col min="2316" max="2316" width="10.19921875" style="45" customWidth="1"/>
    <col min="2317" max="2563" width="8.69921875" style="45"/>
    <col min="2564" max="2564" width="4.8984375" style="45" customWidth="1"/>
    <col min="2565" max="2565" width="33" style="45" customWidth="1"/>
    <col min="2566" max="2566" width="9.59765625" style="45" customWidth="1"/>
    <col min="2567" max="2567" width="5.09765625" style="45" customWidth="1"/>
    <col min="2568" max="2568" width="10" style="45" customWidth="1"/>
    <col min="2569" max="2569" width="9.59765625" style="45" customWidth="1"/>
    <col min="2570" max="2570" width="13" style="45" customWidth="1"/>
    <col min="2571" max="2571" width="12.8984375" style="45" customWidth="1"/>
    <col min="2572" max="2572" width="10.19921875" style="45" customWidth="1"/>
    <col min="2573" max="2819" width="8.69921875" style="45"/>
    <col min="2820" max="2820" width="4.8984375" style="45" customWidth="1"/>
    <col min="2821" max="2821" width="33" style="45" customWidth="1"/>
    <col min="2822" max="2822" width="9.59765625" style="45" customWidth="1"/>
    <col min="2823" max="2823" width="5.09765625" style="45" customWidth="1"/>
    <col min="2824" max="2824" width="10" style="45" customWidth="1"/>
    <col min="2825" max="2825" width="9.59765625" style="45" customWidth="1"/>
    <col min="2826" max="2826" width="13" style="45" customWidth="1"/>
    <col min="2827" max="2827" width="12.8984375" style="45" customWidth="1"/>
    <col min="2828" max="2828" width="10.19921875" style="45" customWidth="1"/>
    <col min="2829" max="3075" width="8.69921875" style="45"/>
    <col min="3076" max="3076" width="4.8984375" style="45" customWidth="1"/>
    <col min="3077" max="3077" width="33" style="45" customWidth="1"/>
    <col min="3078" max="3078" width="9.59765625" style="45" customWidth="1"/>
    <col min="3079" max="3079" width="5.09765625" style="45" customWidth="1"/>
    <col min="3080" max="3080" width="10" style="45" customWidth="1"/>
    <col min="3081" max="3081" width="9.59765625" style="45" customWidth="1"/>
    <col min="3082" max="3082" width="13" style="45" customWidth="1"/>
    <col min="3083" max="3083" width="12.8984375" style="45" customWidth="1"/>
    <col min="3084" max="3084" width="10.19921875" style="45" customWidth="1"/>
    <col min="3085" max="3331" width="8.69921875" style="45"/>
    <col min="3332" max="3332" width="4.8984375" style="45" customWidth="1"/>
    <col min="3333" max="3333" width="33" style="45" customWidth="1"/>
    <col min="3334" max="3334" width="9.59765625" style="45" customWidth="1"/>
    <col min="3335" max="3335" width="5.09765625" style="45" customWidth="1"/>
    <col min="3336" max="3336" width="10" style="45" customWidth="1"/>
    <col min="3337" max="3337" width="9.59765625" style="45" customWidth="1"/>
    <col min="3338" max="3338" width="13" style="45" customWidth="1"/>
    <col min="3339" max="3339" width="12.8984375" style="45" customWidth="1"/>
    <col min="3340" max="3340" width="10.19921875" style="45" customWidth="1"/>
    <col min="3341" max="3587" width="8.69921875" style="45"/>
    <col min="3588" max="3588" width="4.8984375" style="45" customWidth="1"/>
    <col min="3589" max="3589" width="33" style="45" customWidth="1"/>
    <col min="3590" max="3590" width="9.59765625" style="45" customWidth="1"/>
    <col min="3591" max="3591" width="5.09765625" style="45" customWidth="1"/>
    <col min="3592" max="3592" width="10" style="45" customWidth="1"/>
    <col min="3593" max="3593" width="9.59765625" style="45" customWidth="1"/>
    <col min="3594" max="3594" width="13" style="45" customWidth="1"/>
    <col min="3595" max="3595" width="12.8984375" style="45" customWidth="1"/>
    <col min="3596" max="3596" width="10.19921875" style="45" customWidth="1"/>
    <col min="3597" max="3843" width="8.69921875" style="45"/>
    <col min="3844" max="3844" width="4.8984375" style="45" customWidth="1"/>
    <col min="3845" max="3845" width="33" style="45" customWidth="1"/>
    <col min="3846" max="3846" width="9.59765625" style="45" customWidth="1"/>
    <col min="3847" max="3847" width="5.09765625" style="45" customWidth="1"/>
    <col min="3848" max="3848" width="10" style="45" customWidth="1"/>
    <col min="3849" max="3849" width="9.59765625" style="45" customWidth="1"/>
    <col min="3850" max="3850" width="13" style="45" customWidth="1"/>
    <col min="3851" max="3851" width="12.8984375" style="45" customWidth="1"/>
    <col min="3852" max="3852" width="10.19921875" style="45" customWidth="1"/>
    <col min="3853" max="4099" width="8.69921875" style="45"/>
    <col min="4100" max="4100" width="4.8984375" style="45" customWidth="1"/>
    <col min="4101" max="4101" width="33" style="45" customWidth="1"/>
    <col min="4102" max="4102" width="9.59765625" style="45" customWidth="1"/>
    <col min="4103" max="4103" width="5.09765625" style="45" customWidth="1"/>
    <col min="4104" max="4104" width="10" style="45" customWidth="1"/>
    <col min="4105" max="4105" width="9.59765625" style="45" customWidth="1"/>
    <col min="4106" max="4106" width="13" style="45" customWidth="1"/>
    <col min="4107" max="4107" width="12.8984375" style="45" customWidth="1"/>
    <col min="4108" max="4108" width="10.19921875" style="45" customWidth="1"/>
    <col min="4109" max="4355" width="8.69921875" style="45"/>
    <col min="4356" max="4356" width="4.8984375" style="45" customWidth="1"/>
    <col min="4357" max="4357" width="33" style="45" customWidth="1"/>
    <col min="4358" max="4358" width="9.59765625" style="45" customWidth="1"/>
    <col min="4359" max="4359" width="5.09765625" style="45" customWidth="1"/>
    <col min="4360" max="4360" width="10" style="45" customWidth="1"/>
    <col min="4361" max="4361" width="9.59765625" style="45" customWidth="1"/>
    <col min="4362" max="4362" width="13" style="45" customWidth="1"/>
    <col min="4363" max="4363" width="12.8984375" style="45" customWidth="1"/>
    <col min="4364" max="4364" width="10.19921875" style="45" customWidth="1"/>
    <col min="4365" max="4611" width="8.69921875" style="45"/>
    <col min="4612" max="4612" width="4.8984375" style="45" customWidth="1"/>
    <col min="4613" max="4613" width="33" style="45" customWidth="1"/>
    <col min="4614" max="4614" width="9.59765625" style="45" customWidth="1"/>
    <col min="4615" max="4615" width="5.09765625" style="45" customWidth="1"/>
    <col min="4616" max="4616" width="10" style="45" customWidth="1"/>
    <col min="4617" max="4617" width="9.59765625" style="45" customWidth="1"/>
    <col min="4618" max="4618" width="13" style="45" customWidth="1"/>
    <col min="4619" max="4619" width="12.8984375" style="45" customWidth="1"/>
    <col min="4620" max="4620" width="10.19921875" style="45" customWidth="1"/>
    <col min="4621" max="4867" width="8.69921875" style="45"/>
    <col min="4868" max="4868" width="4.8984375" style="45" customWidth="1"/>
    <col min="4869" max="4869" width="33" style="45" customWidth="1"/>
    <col min="4870" max="4870" width="9.59765625" style="45" customWidth="1"/>
    <col min="4871" max="4871" width="5.09765625" style="45" customWidth="1"/>
    <col min="4872" max="4872" width="10" style="45" customWidth="1"/>
    <col min="4873" max="4873" width="9.59765625" style="45" customWidth="1"/>
    <col min="4874" max="4874" width="13" style="45" customWidth="1"/>
    <col min="4875" max="4875" width="12.8984375" style="45" customWidth="1"/>
    <col min="4876" max="4876" width="10.19921875" style="45" customWidth="1"/>
    <col min="4877" max="5123" width="8.69921875" style="45"/>
    <col min="5124" max="5124" width="4.8984375" style="45" customWidth="1"/>
    <col min="5125" max="5125" width="33" style="45" customWidth="1"/>
    <col min="5126" max="5126" width="9.59765625" style="45" customWidth="1"/>
    <col min="5127" max="5127" width="5.09765625" style="45" customWidth="1"/>
    <col min="5128" max="5128" width="10" style="45" customWidth="1"/>
    <col min="5129" max="5129" width="9.59765625" style="45" customWidth="1"/>
    <col min="5130" max="5130" width="13" style="45" customWidth="1"/>
    <col min="5131" max="5131" width="12.8984375" style="45" customWidth="1"/>
    <col min="5132" max="5132" width="10.19921875" style="45" customWidth="1"/>
    <col min="5133" max="5379" width="8.69921875" style="45"/>
    <col min="5380" max="5380" width="4.8984375" style="45" customWidth="1"/>
    <col min="5381" max="5381" width="33" style="45" customWidth="1"/>
    <col min="5382" max="5382" width="9.59765625" style="45" customWidth="1"/>
    <col min="5383" max="5383" width="5.09765625" style="45" customWidth="1"/>
    <col min="5384" max="5384" width="10" style="45" customWidth="1"/>
    <col min="5385" max="5385" width="9.59765625" style="45" customWidth="1"/>
    <col min="5386" max="5386" width="13" style="45" customWidth="1"/>
    <col min="5387" max="5387" width="12.8984375" style="45" customWidth="1"/>
    <col min="5388" max="5388" width="10.19921875" style="45" customWidth="1"/>
    <col min="5389" max="5635" width="8.69921875" style="45"/>
    <col min="5636" max="5636" width="4.8984375" style="45" customWidth="1"/>
    <col min="5637" max="5637" width="33" style="45" customWidth="1"/>
    <col min="5638" max="5638" width="9.59765625" style="45" customWidth="1"/>
    <col min="5639" max="5639" width="5.09765625" style="45" customWidth="1"/>
    <col min="5640" max="5640" width="10" style="45" customWidth="1"/>
    <col min="5641" max="5641" width="9.59765625" style="45" customWidth="1"/>
    <col min="5642" max="5642" width="13" style="45" customWidth="1"/>
    <col min="5643" max="5643" width="12.8984375" style="45" customWidth="1"/>
    <col min="5644" max="5644" width="10.19921875" style="45" customWidth="1"/>
    <col min="5645" max="5891" width="8.69921875" style="45"/>
    <col min="5892" max="5892" width="4.8984375" style="45" customWidth="1"/>
    <col min="5893" max="5893" width="33" style="45" customWidth="1"/>
    <col min="5894" max="5894" width="9.59765625" style="45" customWidth="1"/>
    <col min="5895" max="5895" width="5.09765625" style="45" customWidth="1"/>
    <col min="5896" max="5896" width="10" style="45" customWidth="1"/>
    <col min="5897" max="5897" width="9.59765625" style="45" customWidth="1"/>
    <col min="5898" max="5898" width="13" style="45" customWidth="1"/>
    <col min="5899" max="5899" width="12.8984375" style="45" customWidth="1"/>
    <col min="5900" max="5900" width="10.19921875" style="45" customWidth="1"/>
    <col min="5901" max="6147" width="8.69921875" style="45"/>
    <col min="6148" max="6148" width="4.8984375" style="45" customWidth="1"/>
    <col min="6149" max="6149" width="33" style="45" customWidth="1"/>
    <col min="6150" max="6150" width="9.59765625" style="45" customWidth="1"/>
    <col min="6151" max="6151" width="5.09765625" style="45" customWidth="1"/>
    <col min="6152" max="6152" width="10" style="45" customWidth="1"/>
    <col min="6153" max="6153" width="9.59765625" style="45" customWidth="1"/>
    <col min="6154" max="6154" width="13" style="45" customWidth="1"/>
    <col min="6155" max="6155" width="12.8984375" style="45" customWidth="1"/>
    <col min="6156" max="6156" width="10.19921875" style="45" customWidth="1"/>
    <col min="6157" max="6403" width="8.69921875" style="45"/>
    <col min="6404" max="6404" width="4.8984375" style="45" customWidth="1"/>
    <col min="6405" max="6405" width="33" style="45" customWidth="1"/>
    <col min="6406" max="6406" width="9.59765625" style="45" customWidth="1"/>
    <col min="6407" max="6407" width="5.09765625" style="45" customWidth="1"/>
    <col min="6408" max="6408" width="10" style="45" customWidth="1"/>
    <col min="6409" max="6409" width="9.59765625" style="45" customWidth="1"/>
    <col min="6410" max="6410" width="13" style="45" customWidth="1"/>
    <col min="6411" max="6411" width="12.8984375" style="45" customWidth="1"/>
    <col min="6412" max="6412" width="10.19921875" style="45" customWidth="1"/>
    <col min="6413" max="6659" width="8.69921875" style="45"/>
    <col min="6660" max="6660" width="4.8984375" style="45" customWidth="1"/>
    <col min="6661" max="6661" width="33" style="45" customWidth="1"/>
    <col min="6662" max="6662" width="9.59765625" style="45" customWidth="1"/>
    <col min="6663" max="6663" width="5.09765625" style="45" customWidth="1"/>
    <col min="6664" max="6664" width="10" style="45" customWidth="1"/>
    <col min="6665" max="6665" width="9.59765625" style="45" customWidth="1"/>
    <col min="6666" max="6666" width="13" style="45" customWidth="1"/>
    <col min="6667" max="6667" width="12.8984375" style="45" customWidth="1"/>
    <col min="6668" max="6668" width="10.19921875" style="45" customWidth="1"/>
    <col min="6669" max="6915" width="8.69921875" style="45"/>
    <col min="6916" max="6916" width="4.8984375" style="45" customWidth="1"/>
    <col min="6917" max="6917" width="33" style="45" customWidth="1"/>
    <col min="6918" max="6918" width="9.59765625" style="45" customWidth="1"/>
    <col min="6919" max="6919" width="5.09765625" style="45" customWidth="1"/>
    <col min="6920" max="6920" width="10" style="45" customWidth="1"/>
    <col min="6921" max="6921" width="9.59765625" style="45" customWidth="1"/>
    <col min="6922" max="6922" width="13" style="45" customWidth="1"/>
    <col min="6923" max="6923" width="12.8984375" style="45" customWidth="1"/>
    <col min="6924" max="6924" width="10.19921875" style="45" customWidth="1"/>
    <col min="6925" max="7171" width="8.69921875" style="45"/>
    <col min="7172" max="7172" width="4.8984375" style="45" customWidth="1"/>
    <col min="7173" max="7173" width="33" style="45" customWidth="1"/>
    <col min="7174" max="7174" width="9.59765625" style="45" customWidth="1"/>
    <col min="7175" max="7175" width="5.09765625" style="45" customWidth="1"/>
    <col min="7176" max="7176" width="10" style="45" customWidth="1"/>
    <col min="7177" max="7177" width="9.59765625" style="45" customWidth="1"/>
    <col min="7178" max="7178" width="13" style="45" customWidth="1"/>
    <col min="7179" max="7179" width="12.8984375" style="45" customWidth="1"/>
    <col min="7180" max="7180" width="10.19921875" style="45" customWidth="1"/>
    <col min="7181" max="7427" width="8.69921875" style="45"/>
    <col min="7428" max="7428" width="4.8984375" style="45" customWidth="1"/>
    <col min="7429" max="7429" width="33" style="45" customWidth="1"/>
    <col min="7430" max="7430" width="9.59765625" style="45" customWidth="1"/>
    <col min="7431" max="7431" width="5.09765625" style="45" customWidth="1"/>
    <col min="7432" max="7432" width="10" style="45" customWidth="1"/>
    <col min="7433" max="7433" width="9.59765625" style="45" customWidth="1"/>
    <col min="7434" max="7434" width="13" style="45" customWidth="1"/>
    <col min="7435" max="7435" width="12.8984375" style="45" customWidth="1"/>
    <col min="7436" max="7436" width="10.19921875" style="45" customWidth="1"/>
    <col min="7437" max="7683" width="8.69921875" style="45"/>
    <col min="7684" max="7684" width="4.8984375" style="45" customWidth="1"/>
    <col min="7685" max="7685" width="33" style="45" customWidth="1"/>
    <col min="7686" max="7686" width="9.59765625" style="45" customWidth="1"/>
    <col min="7687" max="7687" width="5.09765625" style="45" customWidth="1"/>
    <col min="7688" max="7688" width="10" style="45" customWidth="1"/>
    <col min="7689" max="7689" width="9.59765625" style="45" customWidth="1"/>
    <col min="7690" max="7690" width="13" style="45" customWidth="1"/>
    <col min="7691" max="7691" width="12.8984375" style="45" customWidth="1"/>
    <col min="7692" max="7692" width="10.19921875" style="45" customWidth="1"/>
    <col min="7693" max="7939" width="8.69921875" style="45"/>
    <col min="7940" max="7940" width="4.8984375" style="45" customWidth="1"/>
    <col min="7941" max="7941" width="33" style="45" customWidth="1"/>
    <col min="7942" max="7942" width="9.59765625" style="45" customWidth="1"/>
    <col min="7943" max="7943" width="5.09765625" style="45" customWidth="1"/>
    <col min="7944" max="7944" width="10" style="45" customWidth="1"/>
    <col min="7945" max="7945" width="9.59765625" style="45" customWidth="1"/>
    <col min="7946" max="7946" width="13" style="45" customWidth="1"/>
    <col min="7947" max="7947" width="12.8984375" style="45" customWidth="1"/>
    <col min="7948" max="7948" width="10.19921875" style="45" customWidth="1"/>
    <col min="7949" max="8195" width="8.69921875" style="45"/>
    <col min="8196" max="8196" width="4.8984375" style="45" customWidth="1"/>
    <col min="8197" max="8197" width="33" style="45" customWidth="1"/>
    <col min="8198" max="8198" width="9.59765625" style="45" customWidth="1"/>
    <col min="8199" max="8199" width="5.09765625" style="45" customWidth="1"/>
    <col min="8200" max="8200" width="10" style="45" customWidth="1"/>
    <col min="8201" max="8201" width="9.59765625" style="45" customWidth="1"/>
    <col min="8202" max="8202" width="13" style="45" customWidth="1"/>
    <col min="8203" max="8203" width="12.8984375" style="45" customWidth="1"/>
    <col min="8204" max="8204" width="10.19921875" style="45" customWidth="1"/>
    <col min="8205" max="8451" width="8.69921875" style="45"/>
    <col min="8452" max="8452" width="4.8984375" style="45" customWidth="1"/>
    <col min="8453" max="8453" width="33" style="45" customWidth="1"/>
    <col min="8454" max="8454" width="9.59765625" style="45" customWidth="1"/>
    <col min="8455" max="8455" width="5.09765625" style="45" customWidth="1"/>
    <col min="8456" max="8456" width="10" style="45" customWidth="1"/>
    <col min="8457" max="8457" width="9.59765625" style="45" customWidth="1"/>
    <col min="8458" max="8458" width="13" style="45" customWidth="1"/>
    <col min="8459" max="8459" width="12.8984375" style="45" customWidth="1"/>
    <col min="8460" max="8460" width="10.19921875" style="45" customWidth="1"/>
    <col min="8461" max="8707" width="8.69921875" style="45"/>
    <col min="8708" max="8708" width="4.8984375" style="45" customWidth="1"/>
    <col min="8709" max="8709" width="33" style="45" customWidth="1"/>
    <col min="8710" max="8710" width="9.59765625" style="45" customWidth="1"/>
    <col min="8711" max="8711" width="5.09765625" style="45" customWidth="1"/>
    <col min="8712" max="8712" width="10" style="45" customWidth="1"/>
    <col min="8713" max="8713" width="9.59765625" style="45" customWidth="1"/>
    <col min="8714" max="8714" width="13" style="45" customWidth="1"/>
    <col min="8715" max="8715" width="12.8984375" style="45" customWidth="1"/>
    <col min="8716" max="8716" width="10.19921875" style="45" customWidth="1"/>
    <col min="8717" max="8963" width="8.69921875" style="45"/>
    <col min="8964" max="8964" width="4.8984375" style="45" customWidth="1"/>
    <col min="8965" max="8965" width="33" style="45" customWidth="1"/>
    <col min="8966" max="8966" width="9.59765625" style="45" customWidth="1"/>
    <col min="8967" max="8967" width="5.09765625" style="45" customWidth="1"/>
    <col min="8968" max="8968" width="10" style="45" customWidth="1"/>
    <col min="8969" max="8969" width="9.59765625" style="45" customWidth="1"/>
    <col min="8970" max="8970" width="13" style="45" customWidth="1"/>
    <col min="8971" max="8971" width="12.8984375" style="45" customWidth="1"/>
    <col min="8972" max="8972" width="10.19921875" style="45" customWidth="1"/>
    <col min="8973" max="9219" width="8.69921875" style="45"/>
    <col min="9220" max="9220" width="4.8984375" style="45" customWidth="1"/>
    <col min="9221" max="9221" width="33" style="45" customWidth="1"/>
    <col min="9222" max="9222" width="9.59765625" style="45" customWidth="1"/>
    <col min="9223" max="9223" width="5.09765625" style="45" customWidth="1"/>
    <col min="9224" max="9224" width="10" style="45" customWidth="1"/>
    <col min="9225" max="9225" width="9.59765625" style="45" customWidth="1"/>
    <col min="9226" max="9226" width="13" style="45" customWidth="1"/>
    <col min="9227" max="9227" width="12.8984375" style="45" customWidth="1"/>
    <col min="9228" max="9228" width="10.19921875" style="45" customWidth="1"/>
    <col min="9229" max="9475" width="8.69921875" style="45"/>
    <col min="9476" max="9476" width="4.8984375" style="45" customWidth="1"/>
    <col min="9477" max="9477" width="33" style="45" customWidth="1"/>
    <col min="9478" max="9478" width="9.59765625" style="45" customWidth="1"/>
    <col min="9479" max="9479" width="5.09765625" style="45" customWidth="1"/>
    <col min="9480" max="9480" width="10" style="45" customWidth="1"/>
    <col min="9481" max="9481" width="9.59765625" style="45" customWidth="1"/>
    <col min="9482" max="9482" width="13" style="45" customWidth="1"/>
    <col min="9483" max="9483" width="12.8984375" style="45" customWidth="1"/>
    <col min="9484" max="9484" width="10.19921875" style="45" customWidth="1"/>
    <col min="9485" max="9731" width="8.69921875" style="45"/>
    <col min="9732" max="9732" width="4.8984375" style="45" customWidth="1"/>
    <col min="9733" max="9733" width="33" style="45" customWidth="1"/>
    <col min="9734" max="9734" width="9.59765625" style="45" customWidth="1"/>
    <col min="9735" max="9735" width="5.09765625" style="45" customWidth="1"/>
    <col min="9736" max="9736" width="10" style="45" customWidth="1"/>
    <col min="9737" max="9737" width="9.59765625" style="45" customWidth="1"/>
    <col min="9738" max="9738" width="13" style="45" customWidth="1"/>
    <col min="9739" max="9739" width="12.8984375" style="45" customWidth="1"/>
    <col min="9740" max="9740" width="10.19921875" style="45" customWidth="1"/>
    <col min="9741" max="9987" width="8.69921875" style="45"/>
    <col min="9988" max="9988" width="4.8984375" style="45" customWidth="1"/>
    <col min="9989" max="9989" width="33" style="45" customWidth="1"/>
    <col min="9990" max="9990" width="9.59765625" style="45" customWidth="1"/>
    <col min="9991" max="9991" width="5.09765625" style="45" customWidth="1"/>
    <col min="9992" max="9992" width="10" style="45" customWidth="1"/>
    <col min="9993" max="9993" width="9.59765625" style="45" customWidth="1"/>
    <col min="9994" max="9994" width="13" style="45" customWidth="1"/>
    <col min="9995" max="9995" width="12.8984375" style="45" customWidth="1"/>
    <col min="9996" max="9996" width="10.19921875" style="45" customWidth="1"/>
    <col min="9997" max="10243" width="8.69921875" style="45"/>
    <col min="10244" max="10244" width="4.8984375" style="45" customWidth="1"/>
    <col min="10245" max="10245" width="33" style="45" customWidth="1"/>
    <col min="10246" max="10246" width="9.59765625" style="45" customWidth="1"/>
    <col min="10247" max="10247" width="5.09765625" style="45" customWidth="1"/>
    <col min="10248" max="10248" width="10" style="45" customWidth="1"/>
    <col min="10249" max="10249" width="9.59765625" style="45" customWidth="1"/>
    <col min="10250" max="10250" width="13" style="45" customWidth="1"/>
    <col min="10251" max="10251" width="12.8984375" style="45" customWidth="1"/>
    <col min="10252" max="10252" width="10.19921875" style="45" customWidth="1"/>
    <col min="10253" max="10499" width="8.69921875" style="45"/>
    <col min="10500" max="10500" width="4.8984375" style="45" customWidth="1"/>
    <col min="10501" max="10501" width="33" style="45" customWidth="1"/>
    <col min="10502" max="10502" width="9.59765625" style="45" customWidth="1"/>
    <col min="10503" max="10503" width="5.09765625" style="45" customWidth="1"/>
    <col min="10504" max="10504" width="10" style="45" customWidth="1"/>
    <col min="10505" max="10505" width="9.59765625" style="45" customWidth="1"/>
    <col min="10506" max="10506" width="13" style="45" customWidth="1"/>
    <col min="10507" max="10507" width="12.8984375" style="45" customWidth="1"/>
    <col min="10508" max="10508" width="10.19921875" style="45" customWidth="1"/>
    <col min="10509" max="10755" width="8.69921875" style="45"/>
    <col min="10756" max="10756" width="4.8984375" style="45" customWidth="1"/>
    <col min="10757" max="10757" width="33" style="45" customWidth="1"/>
    <col min="10758" max="10758" width="9.59765625" style="45" customWidth="1"/>
    <col min="10759" max="10759" width="5.09765625" style="45" customWidth="1"/>
    <col min="10760" max="10760" width="10" style="45" customWidth="1"/>
    <col min="10761" max="10761" width="9.59765625" style="45" customWidth="1"/>
    <col min="10762" max="10762" width="13" style="45" customWidth="1"/>
    <col min="10763" max="10763" width="12.8984375" style="45" customWidth="1"/>
    <col min="10764" max="10764" width="10.19921875" style="45" customWidth="1"/>
    <col min="10765" max="11011" width="8.69921875" style="45"/>
    <col min="11012" max="11012" width="4.8984375" style="45" customWidth="1"/>
    <col min="11013" max="11013" width="33" style="45" customWidth="1"/>
    <col min="11014" max="11014" width="9.59765625" style="45" customWidth="1"/>
    <col min="11015" max="11015" width="5.09765625" style="45" customWidth="1"/>
    <col min="11016" max="11016" width="10" style="45" customWidth="1"/>
    <col min="11017" max="11017" width="9.59765625" style="45" customWidth="1"/>
    <col min="11018" max="11018" width="13" style="45" customWidth="1"/>
    <col min="11019" max="11019" width="12.8984375" style="45" customWidth="1"/>
    <col min="11020" max="11020" width="10.19921875" style="45" customWidth="1"/>
    <col min="11021" max="11267" width="8.69921875" style="45"/>
    <col min="11268" max="11268" width="4.8984375" style="45" customWidth="1"/>
    <col min="11269" max="11269" width="33" style="45" customWidth="1"/>
    <col min="11270" max="11270" width="9.59765625" style="45" customWidth="1"/>
    <col min="11271" max="11271" width="5.09765625" style="45" customWidth="1"/>
    <col min="11272" max="11272" width="10" style="45" customWidth="1"/>
    <col min="11273" max="11273" width="9.59765625" style="45" customWidth="1"/>
    <col min="11274" max="11274" width="13" style="45" customWidth="1"/>
    <col min="11275" max="11275" width="12.8984375" style="45" customWidth="1"/>
    <col min="11276" max="11276" width="10.19921875" style="45" customWidth="1"/>
    <col min="11277" max="11523" width="8.69921875" style="45"/>
    <col min="11524" max="11524" width="4.8984375" style="45" customWidth="1"/>
    <col min="11525" max="11525" width="33" style="45" customWidth="1"/>
    <col min="11526" max="11526" width="9.59765625" style="45" customWidth="1"/>
    <col min="11527" max="11527" width="5.09765625" style="45" customWidth="1"/>
    <col min="11528" max="11528" width="10" style="45" customWidth="1"/>
    <col min="11529" max="11529" width="9.59765625" style="45" customWidth="1"/>
    <col min="11530" max="11530" width="13" style="45" customWidth="1"/>
    <col min="11531" max="11531" width="12.8984375" style="45" customWidth="1"/>
    <col min="11532" max="11532" width="10.19921875" style="45" customWidth="1"/>
    <col min="11533" max="11779" width="8.69921875" style="45"/>
    <col min="11780" max="11780" width="4.8984375" style="45" customWidth="1"/>
    <col min="11781" max="11781" width="33" style="45" customWidth="1"/>
    <col min="11782" max="11782" width="9.59765625" style="45" customWidth="1"/>
    <col min="11783" max="11783" width="5.09765625" style="45" customWidth="1"/>
    <col min="11784" max="11784" width="10" style="45" customWidth="1"/>
    <col min="11785" max="11785" width="9.59765625" style="45" customWidth="1"/>
    <col min="11786" max="11786" width="13" style="45" customWidth="1"/>
    <col min="11787" max="11787" width="12.8984375" style="45" customWidth="1"/>
    <col min="11788" max="11788" width="10.19921875" style="45" customWidth="1"/>
    <col min="11789" max="12035" width="8.69921875" style="45"/>
    <col min="12036" max="12036" width="4.8984375" style="45" customWidth="1"/>
    <col min="12037" max="12037" width="33" style="45" customWidth="1"/>
    <col min="12038" max="12038" width="9.59765625" style="45" customWidth="1"/>
    <col min="12039" max="12039" width="5.09765625" style="45" customWidth="1"/>
    <col min="12040" max="12040" width="10" style="45" customWidth="1"/>
    <col min="12041" max="12041" width="9.59765625" style="45" customWidth="1"/>
    <col min="12042" max="12042" width="13" style="45" customWidth="1"/>
    <col min="12043" max="12043" width="12.8984375" style="45" customWidth="1"/>
    <col min="12044" max="12044" width="10.19921875" style="45" customWidth="1"/>
    <col min="12045" max="12291" width="8.69921875" style="45"/>
    <col min="12292" max="12292" width="4.8984375" style="45" customWidth="1"/>
    <col min="12293" max="12293" width="33" style="45" customWidth="1"/>
    <col min="12294" max="12294" width="9.59765625" style="45" customWidth="1"/>
    <col min="12295" max="12295" width="5.09765625" style="45" customWidth="1"/>
    <col min="12296" max="12296" width="10" style="45" customWidth="1"/>
    <col min="12297" max="12297" width="9.59765625" style="45" customWidth="1"/>
    <col min="12298" max="12298" width="13" style="45" customWidth="1"/>
    <col min="12299" max="12299" width="12.8984375" style="45" customWidth="1"/>
    <col min="12300" max="12300" width="10.19921875" style="45" customWidth="1"/>
    <col min="12301" max="12547" width="8.69921875" style="45"/>
    <col min="12548" max="12548" width="4.8984375" style="45" customWidth="1"/>
    <col min="12549" max="12549" width="33" style="45" customWidth="1"/>
    <col min="12550" max="12550" width="9.59765625" style="45" customWidth="1"/>
    <col min="12551" max="12551" width="5.09765625" style="45" customWidth="1"/>
    <col min="12552" max="12552" width="10" style="45" customWidth="1"/>
    <col min="12553" max="12553" width="9.59765625" style="45" customWidth="1"/>
    <col min="12554" max="12554" width="13" style="45" customWidth="1"/>
    <col min="12555" max="12555" width="12.8984375" style="45" customWidth="1"/>
    <col min="12556" max="12556" width="10.19921875" style="45" customWidth="1"/>
    <col min="12557" max="12803" width="8.69921875" style="45"/>
    <col min="12804" max="12804" width="4.8984375" style="45" customWidth="1"/>
    <col min="12805" max="12805" width="33" style="45" customWidth="1"/>
    <col min="12806" max="12806" width="9.59765625" style="45" customWidth="1"/>
    <col min="12807" max="12807" width="5.09765625" style="45" customWidth="1"/>
    <col min="12808" max="12808" width="10" style="45" customWidth="1"/>
    <col min="12809" max="12809" width="9.59765625" style="45" customWidth="1"/>
    <col min="12810" max="12810" width="13" style="45" customWidth="1"/>
    <col min="12811" max="12811" width="12.8984375" style="45" customWidth="1"/>
    <col min="12812" max="12812" width="10.19921875" style="45" customWidth="1"/>
    <col min="12813" max="13059" width="8.69921875" style="45"/>
    <col min="13060" max="13060" width="4.8984375" style="45" customWidth="1"/>
    <col min="13061" max="13061" width="33" style="45" customWidth="1"/>
    <col min="13062" max="13062" width="9.59765625" style="45" customWidth="1"/>
    <col min="13063" max="13063" width="5.09765625" style="45" customWidth="1"/>
    <col min="13064" max="13064" width="10" style="45" customWidth="1"/>
    <col min="13065" max="13065" width="9.59765625" style="45" customWidth="1"/>
    <col min="13066" max="13066" width="13" style="45" customWidth="1"/>
    <col min="13067" max="13067" width="12.8984375" style="45" customWidth="1"/>
    <col min="13068" max="13068" width="10.19921875" style="45" customWidth="1"/>
    <col min="13069" max="13315" width="8.69921875" style="45"/>
    <col min="13316" max="13316" width="4.8984375" style="45" customWidth="1"/>
    <col min="13317" max="13317" width="33" style="45" customWidth="1"/>
    <col min="13318" max="13318" width="9.59765625" style="45" customWidth="1"/>
    <col min="13319" max="13319" width="5.09765625" style="45" customWidth="1"/>
    <col min="13320" max="13320" width="10" style="45" customWidth="1"/>
    <col min="13321" max="13321" width="9.59765625" style="45" customWidth="1"/>
    <col min="13322" max="13322" width="13" style="45" customWidth="1"/>
    <col min="13323" max="13323" width="12.8984375" style="45" customWidth="1"/>
    <col min="13324" max="13324" width="10.19921875" style="45" customWidth="1"/>
    <col min="13325" max="13571" width="8.69921875" style="45"/>
    <col min="13572" max="13572" width="4.8984375" style="45" customWidth="1"/>
    <col min="13573" max="13573" width="33" style="45" customWidth="1"/>
    <col min="13574" max="13574" width="9.59765625" style="45" customWidth="1"/>
    <col min="13575" max="13575" width="5.09765625" style="45" customWidth="1"/>
    <col min="13576" max="13576" width="10" style="45" customWidth="1"/>
    <col min="13577" max="13577" width="9.59765625" style="45" customWidth="1"/>
    <col min="13578" max="13578" width="13" style="45" customWidth="1"/>
    <col min="13579" max="13579" width="12.8984375" style="45" customWidth="1"/>
    <col min="13580" max="13580" width="10.19921875" style="45" customWidth="1"/>
    <col min="13581" max="13827" width="8.69921875" style="45"/>
    <col min="13828" max="13828" width="4.8984375" style="45" customWidth="1"/>
    <col min="13829" max="13829" width="33" style="45" customWidth="1"/>
    <col min="13830" max="13830" width="9.59765625" style="45" customWidth="1"/>
    <col min="13831" max="13831" width="5.09765625" style="45" customWidth="1"/>
    <col min="13832" max="13832" width="10" style="45" customWidth="1"/>
    <col min="13833" max="13833" width="9.59765625" style="45" customWidth="1"/>
    <col min="13834" max="13834" width="13" style="45" customWidth="1"/>
    <col min="13835" max="13835" width="12.8984375" style="45" customWidth="1"/>
    <col min="13836" max="13836" width="10.19921875" style="45" customWidth="1"/>
    <col min="13837" max="14083" width="8.69921875" style="45"/>
    <col min="14084" max="14084" width="4.8984375" style="45" customWidth="1"/>
    <col min="14085" max="14085" width="33" style="45" customWidth="1"/>
    <col min="14086" max="14086" width="9.59765625" style="45" customWidth="1"/>
    <col min="14087" max="14087" width="5.09765625" style="45" customWidth="1"/>
    <col min="14088" max="14088" width="10" style="45" customWidth="1"/>
    <col min="14089" max="14089" width="9.59765625" style="45" customWidth="1"/>
    <col min="14090" max="14090" width="13" style="45" customWidth="1"/>
    <col min="14091" max="14091" width="12.8984375" style="45" customWidth="1"/>
    <col min="14092" max="14092" width="10.19921875" style="45" customWidth="1"/>
    <col min="14093" max="14339" width="8.69921875" style="45"/>
    <col min="14340" max="14340" width="4.8984375" style="45" customWidth="1"/>
    <col min="14341" max="14341" width="33" style="45" customWidth="1"/>
    <col min="14342" max="14342" width="9.59765625" style="45" customWidth="1"/>
    <col min="14343" max="14343" width="5.09765625" style="45" customWidth="1"/>
    <col min="14344" max="14344" width="10" style="45" customWidth="1"/>
    <col min="14345" max="14345" width="9.59765625" style="45" customWidth="1"/>
    <col min="14346" max="14346" width="13" style="45" customWidth="1"/>
    <col min="14347" max="14347" width="12.8984375" style="45" customWidth="1"/>
    <col min="14348" max="14348" width="10.19921875" style="45" customWidth="1"/>
    <col min="14349" max="14595" width="8.69921875" style="45"/>
    <col min="14596" max="14596" width="4.8984375" style="45" customWidth="1"/>
    <col min="14597" max="14597" width="33" style="45" customWidth="1"/>
    <col min="14598" max="14598" width="9.59765625" style="45" customWidth="1"/>
    <col min="14599" max="14599" width="5.09765625" style="45" customWidth="1"/>
    <col min="14600" max="14600" width="10" style="45" customWidth="1"/>
    <col min="14601" max="14601" width="9.59765625" style="45" customWidth="1"/>
    <col min="14602" max="14602" width="13" style="45" customWidth="1"/>
    <col min="14603" max="14603" width="12.8984375" style="45" customWidth="1"/>
    <col min="14604" max="14604" width="10.19921875" style="45" customWidth="1"/>
    <col min="14605" max="14851" width="8.69921875" style="45"/>
    <col min="14852" max="14852" width="4.8984375" style="45" customWidth="1"/>
    <col min="14853" max="14853" width="33" style="45" customWidth="1"/>
    <col min="14854" max="14854" width="9.59765625" style="45" customWidth="1"/>
    <col min="14855" max="14855" width="5.09765625" style="45" customWidth="1"/>
    <col min="14856" max="14856" width="10" style="45" customWidth="1"/>
    <col min="14857" max="14857" width="9.59765625" style="45" customWidth="1"/>
    <col min="14858" max="14858" width="13" style="45" customWidth="1"/>
    <col min="14859" max="14859" width="12.8984375" style="45" customWidth="1"/>
    <col min="14860" max="14860" width="10.19921875" style="45" customWidth="1"/>
    <col min="14861" max="15107" width="8.69921875" style="45"/>
    <col min="15108" max="15108" width="4.8984375" style="45" customWidth="1"/>
    <col min="15109" max="15109" width="33" style="45" customWidth="1"/>
    <col min="15110" max="15110" width="9.59765625" style="45" customWidth="1"/>
    <col min="15111" max="15111" width="5.09765625" style="45" customWidth="1"/>
    <col min="15112" max="15112" width="10" style="45" customWidth="1"/>
    <col min="15113" max="15113" width="9.59765625" style="45" customWidth="1"/>
    <col min="15114" max="15114" width="13" style="45" customWidth="1"/>
    <col min="15115" max="15115" width="12.8984375" style="45" customWidth="1"/>
    <col min="15116" max="15116" width="10.19921875" style="45" customWidth="1"/>
    <col min="15117" max="15363" width="8.69921875" style="45"/>
    <col min="15364" max="15364" width="4.8984375" style="45" customWidth="1"/>
    <col min="15365" max="15365" width="33" style="45" customWidth="1"/>
    <col min="15366" max="15366" width="9.59765625" style="45" customWidth="1"/>
    <col min="15367" max="15367" width="5.09765625" style="45" customWidth="1"/>
    <col min="15368" max="15368" width="10" style="45" customWidth="1"/>
    <col min="15369" max="15369" width="9.59765625" style="45" customWidth="1"/>
    <col min="15370" max="15370" width="13" style="45" customWidth="1"/>
    <col min="15371" max="15371" width="12.8984375" style="45" customWidth="1"/>
    <col min="15372" max="15372" width="10.19921875" style="45" customWidth="1"/>
    <col min="15373" max="15619" width="8.69921875" style="45"/>
    <col min="15620" max="15620" width="4.8984375" style="45" customWidth="1"/>
    <col min="15621" max="15621" width="33" style="45" customWidth="1"/>
    <col min="15622" max="15622" width="9.59765625" style="45" customWidth="1"/>
    <col min="15623" max="15623" width="5.09765625" style="45" customWidth="1"/>
    <col min="15624" max="15624" width="10" style="45" customWidth="1"/>
    <col min="15625" max="15625" width="9.59765625" style="45" customWidth="1"/>
    <col min="15626" max="15626" width="13" style="45" customWidth="1"/>
    <col min="15627" max="15627" width="12.8984375" style="45" customWidth="1"/>
    <col min="15628" max="15628" width="10.19921875" style="45" customWidth="1"/>
    <col min="15629" max="15875" width="8.69921875" style="45"/>
    <col min="15876" max="15876" width="4.8984375" style="45" customWidth="1"/>
    <col min="15877" max="15877" width="33" style="45" customWidth="1"/>
    <col min="15878" max="15878" width="9.59765625" style="45" customWidth="1"/>
    <col min="15879" max="15879" width="5.09765625" style="45" customWidth="1"/>
    <col min="15880" max="15880" width="10" style="45" customWidth="1"/>
    <col min="15881" max="15881" width="9.59765625" style="45" customWidth="1"/>
    <col min="15882" max="15882" width="13" style="45" customWidth="1"/>
    <col min="15883" max="15883" width="12.8984375" style="45" customWidth="1"/>
    <col min="15884" max="15884" width="10.19921875" style="45" customWidth="1"/>
    <col min="15885" max="16131" width="8.69921875" style="45"/>
    <col min="16132" max="16132" width="4.8984375" style="45" customWidth="1"/>
    <col min="16133" max="16133" width="33" style="45" customWidth="1"/>
    <col min="16134" max="16134" width="9.59765625" style="45" customWidth="1"/>
    <col min="16135" max="16135" width="5.09765625" style="45" customWidth="1"/>
    <col min="16136" max="16136" width="10" style="45" customWidth="1"/>
    <col min="16137" max="16137" width="9.59765625" style="45" customWidth="1"/>
    <col min="16138" max="16138" width="13" style="45" customWidth="1"/>
    <col min="16139" max="16139" width="12.8984375" style="45" customWidth="1"/>
    <col min="16140" max="16140" width="10.19921875" style="45" customWidth="1"/>
    <col min="16141" max="16384" width="8.69921875" style="45"/>
  </cols>
  <sheetData>
    <row r="1" spans="1:18" x14ac:dyDescent="0.25">
      <c r="A1" s="44"/>
      <c r="I1" s="46"/>
    </row>
    <row r="2" spans="1:18" s="51" customFormat="1" x14ac:dyDescent="0.25">
      <c r="A2" s="48" t="s">
        <v>294</v>
      </c>
      <c r="B2" s="49" t="s">
        <v>125</v>
      </c>
      <c r="C2" s="50"/>
      <c r="D2" s="50"/>
      <c r="E2" s="50"/>
      <c r="F2" s="50"/>
      <c r="G2" s="50"/>
      <c r="H2" s="50"/>
      <c r="I2" s="50"/>
      <c r="J2" s="50"/>
      <c r="K2" s="50"/>
      <c r="L2" s="50"/>
      <c r="M2" s="50"/>
      <c r="N2" s="50"/>
      <c r="O2" s="50"/>
      <c r="P2" s="50"/>
      <c r="Q2" s="50"/>
    </row>
    <row r="3" spans="1:18" s="51" customFormat="1" x14ac:dyDescent="0.25">
      <c r="A3" s="50"/>
      <c r="B3" s="49"/>
      <c r="C3" s="50"/>
      <c r="D3" s="50"/>
      <c r="E3" s="50"/>
      <c r="F3" s="50"/>
      <c r="G3" s="50"/>
      <c r="H3" s="50"/>
      <c r="I3" s="50"/>
      <c r="J3" s="50"/>
      <c r="K3" s="50"/>
      <c r="L3" s="50"/>
      <c r="M3" s="50"/>
      <c r="N3" s="50"/>
      <c r="O3" s="50"/>
      <c r="P3" s="50"/>
      <c r="Q3" s="50"/>
    </row>
    <row r="4" spans="1:18" x14ac:dyDescent="0.25">
      <c r="A4" s="44" t="s">
        <v>71</v>
      </c>
      <c r="H4" s="52" t="s">
        <v>70</v>
      </c>
      <c r="I4" s="53">
        <f>100-I5</f>
        <v>35</v>
      </c>
    </row>
    <row r="5" spans="1:18" x14ac:dyDescent="0.25">
      <c r="A5" s="54"/>
      <c r="B5" s="8" t="s">
        <v>108</v>
      </c>
      <c r="H5" s="52" t="s">
        <v>72</v>
      </c>
      <c r="I5" s="9">
        <v>65</v>
      </c>
    </row>
    <row r="6" spans="1:18" x14ac:dyDescent="0.25">
      <c r="A6" s="175" t="s">
        <v>74</v>
      </c>
      <c r="B6" s="173"/>
    </row>
    <row r="7" spans="1:18" x14ac:dyDescent="0.25">
      <c r="A7" s="172"/>
      <c r="B7" s="174"/>
      <c r="K7" s="55"/>
      <c r="L7" s="55"/>
      <c r="M7" s="55"/>
    </row>
    <row r="8" spans="1:18" x14ac:dyDescent="0.25">
      <c r="A8" s="56"/>
      <c r="F8" s="46"/>
      <c r="G8" s="46"/>
      <c r="H8" s="46"/>
      <c r="I8" s="46"/>
    </row>
    <row r="9" spans="1:18" ht="92.25" customHeight="1" x14ac:dyDescent="0.25">
      <c r="A9" s="57" t="s">
        <v>75</v>
      </c>
      <c r="B9" s="57" t="s">
        <v>76</v>
      </c>
      <c r="C9" s="57" t="s">
        <v>77</v>
      </c>
      <c r="D9" s="57" t="s">
        <v>78</v>
      </c>
      <c r="E9" s="57" t="s">
        <v>79</v>
      </c>
      <c r="F9" s="57" t="s">
        <v>80</v>
      </c>
      <c r="G9" s="57" t="s">
        <v>81</v>
      </c>
      <c r="H9" s="57" t="s">
        <v>82</v>
      </c>
      <c r="I9" s="57" t="s">
        <v>83</v>
      </c>
      <c r="J9" s="58" t="s">
        <v>232</v>
      </c>
      <c r="K9" s="58" t="s">
        <v>240</v>
      </c>
      <c r="L9" s="446" t="s">
        <v>560</v>
      </c>
      <c r="M9" s="447"/>
      <c r="N9" s="58" t="s">
        <v>241</v>
      </c>
    </row>
    <row r="10" spans="1:18" s="13" customFormat="1" ht="60.6" customHeight="1" x14ac:dyDescent="0.25">
      <c r="A10" s="201" t="s">
        <v>237</v>
      </c>
      <c r="B10" s="202" t="s">
        <v>549</v>
      </c>
      <c r="C10" s="10">
        <f>SUM(C11:C23)</f>
        <v>0</v>
      </c>
      <c r="D10" s="11"/>
      <c r="E10" s="10">
        <f>SUM(E11:E23)</f>
        <v>0</v>
      </c>
      <c r="F10" s="10">
        <f>SUM(F11:F23)</f>
        <v>0</v>
      </c>
      <c r="G10" s="10">
        <f>SUM(G11:G23)</f>
        <v>0</v>
      </c>
      <c r="H10" s="10">
        <f>SUM(H11:H23)</f>
        <v>0</v>
      </c>
      <c r="I10" s="10">
        <f>SUM(I11:I23)</f>
        <v>0</v>
      </c>
      <c r="J10" s="11"/>
      <c r="K10" s="12"/>
      <c r="L10" s="200" t="s">
        <v>561</v>
      </c>
      <c r="M10" s="200" t="s">
        <v>562</v>
      </c>
      <c r="N10" s="218"/>
    </row>
    <row r="11" spans="1:18" ht="31.95" customHeight="1" x14ac:dyDescent="0.25">
      <c r="A11" s="59" t="s">
        <v>322</v>
      </c>
      <c r="B11" s="203"/>
      <c r="C11" s="220">
        <f t="shared" ref="C11:C23" si="0">ROUND(F11/(1+D11/100), 2)</f>
        <v>0</v>
      </c>
      <c r="D11" s="212"/>
      <c r="E11" s="220">
        <f t="shared" ref="E11:E23" si="1">F11-C11</f>
        <v>0</v>
      </c>
      <c r="F11" s="213"/>
      <c r="G11" s="213"/>
      <c r="H11" s="220">
        <f>IF(Sąrašai!pvm_tipas=2,$C11,$F11)</f>
        <v>0</v>
      </c>
      <c r="I11" s="220">
        <f>ROUND(H11*I$5/100,2)</f>
        <v>0</v>
      </c>
      <c r="J11" s="203"/>
      <c r="K11" s="214"/>
      <c r="L11" s="246"/>
      <c r="M11" s="247"/>
      <c r="N11" s="203"/>
      <c r="O11" s="126"/>
    </row>
    <row r="12" spans="1:18" ht="31.95" customHeight="1" x14ac:dyDescent="0.25">
      <c r="A12" s="59" t="s">
        <v>323</v>
      </c>
      <c r="B12" s="203"/>
      <c r="C12" s="220">
        <f t="shared" si="0"/>
        <v>0</v>
      </c>
      <c r="D12" s="212"/>
      <c r="E12" s="220">
        <f t="shared" si="1"/>
        <v>0</v>
      </c>
      <c r="F12" s="213"/>
      <c r="G12" s="213"/>
      <c r="H12" s="220">
        <f>IF(Sąrašai!pvm_tipas=2,$C12,$F12)</f>
        <v>0</v>
      </c>
      <c r="I12" s="220">
        <f>ROUND(H12*I$5/100,2)</f>
        <v>0</v>
      </c>
      <c r="J12" s="203"/>
      <c r="K12" s="214"/>
      <c r="L12" s="248"/>
      <c r="M12" s="249"/>
      <c r="N12" s="203"/>
      <c r="O12" s="169"/>
      <c r="P12" s="170"/>
      <c r="Q12" s="170"/>
      <c r="R12" s="170"/>
    </row>
    <row r="13" spans="1:18" ht="31.95" customHeight="1" x14ac:dyDescent="0.25">
      <c r="A13" s="59" t="s">
        <v>324</v>
      </c>
      <c r="B13" s="203"/>
      <c r="C13" s="220">
        <f t="shared" si="0"/>
        <v>0</v>
      </c>
      <c r="D13" s="212"/>
      <c r="E13" s="220">
        <f t="shared" si="1"/>
        <v>0</v>
      </c>
      <c r="F13" s="213"/>
      <c r="G13" s="213"/>
      <c r="H13" s="220">
        <f>IF(Sąrašai!pvm_tipas=2,$C13,$F13)</f>
        <v>0</v>
      </c>
      <c r="I13" s="220">
        <f t="shared" ref="I13:I23" si="2">ROUND(H13*I$5/100,2)</f>
        <v>0</v>
      </c>
      <c r="J13" s="203"/>
      <c r="K13" s="214"/>
      <c r="L13" s="248"/>
      <c r="M13" s="249"/>
      <c r="N13" s="203"/>
      <c r="O13" s="171"/>
      <c r="P13" s="170"/>
      <c r="Q13" s="170"/>
      <c r="R13" s="170"/>
    </row>
    <row r="14" spans="1:18" ht="31.95" customHeight="1" x14ac:dyDescent="0.25">
      <c r="A14" s="59" t="s">
        <v>325</v>
      </c>
      <c r="B14" s="203"/>
      <c r="C14" s="220">
        <f t="shared" si="0"/>
        <v>0</v>
      </c>
      <c r="D14" s="212"/>
      <c r="E14" s="220">
        <f t="shared" si="1"/>
        <v>0</v>
      </c>
      <c r="F14" s="213"/>
      <c r="G14" s="213"/>
      <c r="H14" s="220">
        <f>IF(Sąrašai!pvm_tipas=2,$C14,$F14)</f>
        <v>0</v>
      </c>
      <c r="I14" s="220">
        <f t="shared" si="2"/>
        <v>0</v>
      </c>
      <c r="J14" s="203"/>
      <c r="K14" s="214"/>
      <c r="L14" s="248"/>
      <c r="M14" s="249"/>
      <c r="N14" s="203"/>
      <c r="O14" s="171"/>
      <c r="P14" s="170"/>
      <c r="Q14" s="170"/>
      <c r="R14" s="170"/>
    </row>
    <row r="15" spans="1:18" ht="31.95" customHeight="1" x14ac:dyDescent="0.25">
      <c r="A15" s="59" t="s">
        <v>326</v>
      </c>
      <c r="B15" s="203"/>
      <c r="C15" s="220">
        <f t="shared" si="0"/>
        <v>0</v>
      </c>
      <c r="D15" s="212"/>
      <c r="E15" s="220">
        <f t="shared" si="1"/>
        <v>0</v>
      </c>
      <c r="F15" s="213"/>
      <c r="G15" s="213"/>
      <c r="H15" s="220">
        <f>IF(Sąrašai!pvm_tipas=2,$C15,$F15)</f>
        <v>0</v>
      </c>
      <c r="I15" s="220">
        <f t="shared" si="2"/>
        <v>0</v>
      </c>
      <c r="J15" s="203"/>
      <c r="K15" s="214"/>
      <c r="L15" s="248"/>
      <c r="M15" s="249"/>
      <c r="N15" s="203"/>
      <c r="O15" s="171"/>
      <c r="P15" s="170"/>
      <c r="Q15" s="170"/>
      <c r="R15" s="170"/>
    </row>
    <row r="16" spans="1:18" ht="31.95" customHeight="1" x14ac:dyDescent="0.25">
      <c r="A16" s="59" t="s">
        <v>327</v>
      </c>
      <c r="B16" s="203"/>
      <c r="C16" s="220">
        <f t="shared" si="0"/>
        <v>0</v>
      </c>
      <c r="D16" s="212"/>
      <c r="E16" s="220">
        <f t="shared" si="1"/>
        <v>0</v>
      </c>
      <c r="F16" s="213"/>
      <c r="G16" s="213"/>
      <c r="H16" s="220">
        <f>IF(Sąrašai!pvm_tipas=2,$C16,$F16)</f>
        <v>0</v>
      </c>
      <c r="I16" s="220">
        <f t="shared" si="2"/>
        <v>0</v>
      </c>
      <c r="J16" s="203"/>
      <c r="K16" s="214"/>
      <c r="L16" s="248"/>
      <c r="M16" s="249"/>
      <c r="N16" s="203"/>
      <c r="O16" s="171"/>
      <c r="P16" s="170"/>
      <c r="Q16" s="170"/>
      <c r="R16" s="170"/>
    </row>
    <row r="17" spans="1:14" ht="31.95" customHeight="1" x14ac:dyDescent="0.25">
      <c r="A17" s="59" t="s">
        <v>328</v>
      </c>
      <c r="B17" s="203"/>
      <c r="C17" s="220">
        <f t="shared" si="0"/>
        <v>0</v>
      </c>
      <c r="D17" s="212"/>
      <c r="E17" s="220">
        <f t="shared" si="1"/>
        <v>0</v>
      </c>
      <c r="F17" s="213"/>
      <c r="G17" s="213"/>
      <c r="H17" s="220">
        <f>IF(Sąrašai!pvm_tipas=2,$C17,$F17)</f>
        <v>0</v>
      </c>
      <c r="I17" s="220">
        <f t="shared" si="2"/>
        <v>0</v>
      </c>
      <c r="J17" s="203"/>
      <c r="K17" s="214"/>
      <c r="L17" s="248"/>
      <c r="M17" s="249"/>
      <c r="N17" s="203"/>
    </row>
    <row r="18" spans="1:14" ht="31.95" customHeight="1" x14ac:dyDescent="0.25">
      <c r="A18" s="59" t="s">
        <v>329</v>
      </c>
      <c r="B18" s="203"/>
      <c r="C18" s="220">
        <f t="shared" si="0"/>
        <v>0</v>
      </c>
      <c r="D18" s="212"/>
      <c r="E18" s="220">
        <f t="shared" si="1"/>
        <v>0</v>
      </c>
      <c r="F18" s="213"/>
      <c r="G18" s="213"/>
      <c r="H18" s="220">
        <f>IF(Sąrašai!pvm_tipas=2,$C18,$F18)</f>
        <v>0</v>
      </c>
      <c r="I18" s="220">
        <f t="shared" si="2"/>
        <v>0</v>
      </c>
      <c r="J18" s="203"/>
      <c r="K18" s="214"/>
      <c r="L18" s="248"/>
      <c r="M18" s="249"/>
      <c r="N18" s="203"/>
    </row>
    <row r="19" spans="1:14" ht="31.95" customHeight="1" x14ac:dyDescent="0.25">
      <c r="A19" s="59" t="s">
        <v>330</v>
      </c>
      <c r="B19" s="203"/>
      <c r="C19" s="220">
        <f t="shared" si="0"/>
        <v>0</v>
      </c>
      <c r="D19" s="212"/>
      <c r="E19" s="220">
        <f t="shared" si="1"/>
        <v>0</v>
      </c>
      <c r="F19" s="213"/>
      <c r="G19" s="213"/>
      <c r="H19" s="220">
        <f>IF(Sąrašai!pvm_tipas=2,$C19,$F19)</f>
        <v>0</v>
      </c>
      <c r="I19" s="220">
        <f t="shared" si="2"/>
        <v>0</v>
      </c>
      <c r="J19" s="203"/>
      <c r="K19" s="214"/>
      <c r="L19" s="248"/>
      <c r="M19" s="249"/>
      <c r="N19" s="203"/>
    </row>
    <row r="20" spans="1:14" ht="31.95" customHeight="1" x14ac:dyDescent="0.25">
      <c r="A20" s="59" t="s">
        <v>331</v>
      </c>
      <c r="B20" s="203"/>
      <c r="C20" s="220">
        <f t="shared" si="0"/>
        <v>0</v>
      </c>
      <c r="D20" s="212"/>
      <c r="E20" s="220">
        <f t="shared" si="1"/>
        <v>0</v>
      </c>
      <c r="F20" s="213"/>
      <c r="G20" s="213"/>
      <c r="H20" s="220">
        <f>IF(Sąrašai!pvm_tipas=2,$C20,$F20)</f>
        <v>0</v>
      </c>
      <c r="I20" s="220">
        <f t="shared" si="2"/>
        <v>0</v>
      </c>
      <c r="J20" s="203"/>
      <c r="K20" s="214"/>
      <c r="L20" s="248"/>
      <c r="M20" s="249"/>
      <c r="N20" s="203"/>
    </row>
    <row r="21" spans="1:14" ht="31.95" customHeight="1" x14ac:dyDescent="0.25">
      <c r="A21" s="59" t="s">
        <v>546</v>
      </c>
      <c r="B21" s="203"/>
      <c r="C21" s="220">
        <f t="shared" si="0"/>
        <v>0</v>
      </c>
      <c r="D21" s="212"/>
      <c r="E21" s="220">
        <f t="shared" si="1"/>
        <v>0</v>
      </c>
      <c r="F21" s="213"/>
      <c r="G21" s="213"/>
      <c r="H21" s="220">
        <f>IF(Sąrašai!pvm_tipas=2,$C21,$F21)</f>
        <v>0</v>
      </c>
      <c r="I21" s="220">
        <f t="shared" si="2"/>
        <v>0</v>
      </c>
      <c r="J21" s="203"/>
      <c r="K21" s="214"/>
      <c r="L21" s="248"/>
      <c r="M21" s="249"/>
      <c r="N21" s="203"/>
    </row>
    <row r="22" spans="1:14" ht="31.95" customHeight="1" x14ac:dyDescent="0.25">
      <c r="A22" s="59" t="s">
        <v>547</v>
      </c>
      <c r="B22" s="203"/>
      <c r="C22" s="220">
        <f t="shared" si="0"/>
        <v>0</v>
      </c>
      <c r="D22" s="212"/>
      <c r="E22" s="220">
        <f t="shared" si="1"/>
        <v>0</v>
      </c>
      <c r="F22" s="213"/>
      <c r="G22" s="213"/>
      <c r="H22" s="220">
        <f>IF(Sąrašai!pvm_tipas=2,$C22,$F22)</f>
        <v>0</v>
      </c>
      <c r="I22" s="220">
        <f t="shared" si="2"/>
        <v>0</v>
      </c>
      <c r="J22" s="203"/>
      <c r="K22" s="214"/>
      <c r="L22" s="248"/>
      <c r="M22" s="249"/>
      <c r="N22" s="203"/>
    </row>
    <row r="23" spans="1:14" ht="31.95" customHeight="1" x14ac:dyDescent="0.25">
      <c r="A23" s="59" t="s">
        <v>548</v>
      </c>
      <c r="B23" s="203"/>
      <c r="C23" s="220">
        <f t="shared" si="0"/>
        <v>0</v>
      </c>
      <c r="D23" s="212"/>
      <c r="E23" s="220">
        <f t="shared" si="1"/>
        <v>0</v>
      </c>
      <c r="F23" s="213"/>
      <c r="G23" s="213"/>
      <c r="H23" s="220">
        <f>IF(Sąrašai!pvm_tipas=2,$C23,$F23)</f>
        <v>0</v>
      </c>
      <c r="I23" s="220">
        <f t="shared" si="2"/>
        <v>0</v>
      </c>
      <c r="J23" s="203"/>
      <c r="K23" s="214"/>
      <c r="L23" s="248"/>
      <c r="M23" s="249"/>
      <c r="N23" s="203"/>
    </row>
    <row r="24" spans="1:14" s="60" customFormat="1" ht="31.95" customHeight="1" x14ac:dyDescent="0.25">
      <c r="A24" s="58" t="s">
        <v>238</v>
      </c>
      <c r="B24" s="204" t="s">
        <v>550</v>
      </c>
      <c r="C24" s="221">
        <f>SUM(C25:C34)</f>
        <v>0</v>
      </c>
      <c r="D24" s="222"/>
      <c r="E24" s="221">
        <f>SUM(E25:E34)</f>
        <v>0</v>
      </c>
      <c r="F24" s="221">
        <f>SUM(F25:F34)</f>
        <v>0</v>
      </c>
      <c r="G24" s="221">
        <f>SUM(G25:G34)</f>
        <v>0</v>
      </c>
      <c r="H24" s="221">
        <f t="shared" ref="H24:I24" si="3">SUM(H25:H34)</f>
        <v>0</v>
      </c>
      <c r="I24" s="221">
        <f t="shared" si="3"/>
        <v>0</v>
      </c>
      <c r="J24" s="215"/>
      <c r="K24" s="215"/>
      <c r="L24" s="250"/>
      <c r="M24" s="251"/>
      <c r="N24" s="215"/>
    </row>
    <row r="25" spans="1:14" ht="31.95" customHeight="1" x14ac:dyDescent="0.25">
      <c r="A25" s="59" t="s">
        <v>332</v>
      </c>
      <c r="B25" s="203"/>
      <c r="C25" s="220">
        <f t="shared" ref="C25:C45" si="4">ROUND(F25/(1+D25/100), 2)</f>
        <v>0</v>
      </c>
      <c r="D25" s="212"/>
      <c r="E25" s="220">
        <f t="shared" ref="E25:E45" si="5">F25-C25</f>
        <v>0</v>
      </c>
      <c r="F25" s="213"/>
      <c r="G25" s="213"/>
      <c r="H25" s="220">
        <f>IF(Sąrašai!pvm_tipas=2,$C25,$F25)</f>
        <v>0</v>
      </c>
      <c r="I25" s="220">
        <f>ROUND(H25*I$5/100,2)</f>
        <v>0</v>
      </c>
      <c r="J25" s="203"/>
      <c r="K25" s="214"/>
      <c r="L25" s="248"/>
      <c r="M25" s="249"/>
      <c r="N25" s="203"/>
    </row>
    <row r="26" spans="1:14" ht="31.95" customHeight="1" x14ac:dyDescent="0.25">
      <c r="A26" s="59" t="s">
        <v>333</v>
      </c>
      <c r="B26" s="203"/>
      <c r="C26" s="220">
        <f t="shared" si="4"/>
        <v>0</v>
      </c>
      <c r="D26" s="212"/>
      <c r="E26" s="220">
        <f t="shared" si="5"/>
        <v>0</v>
      </c>
      <c r="F26" s="213"/>
      <c r="G26" s="213"/>
      <c r="H26" s="220">
        <f>IF(Sąrašai!pvm_tipas=2,$C26,$F26)</f>
        <v>0</v>
      </c>
      <c r="I26" s="220">
        <f t="shared" ref="I26:I34" si="6">ROUND(H26*I$5/100,2)</f>
        <v>0</v>
      </c>
      <c r="J26" s="203"/>
      <c r="K26" s="214"/>
      <c r="L26" s="248"/>
      <c r="M26" s="249"/>
      <c r="N26" s="203"/>
    </row>
    <row r="27" spans="1:14" ht="31.95" customHeight="1" x14ac:dyDescent="0.25">
      <c r="A27" s="59" t="s">
        <v>334</v>
      </c>
      <c r="B27" s="203"/>
      <c r="C27" s="220">
        <f t="shared" si="4"/>
        <v>0</v>
      </c>
      <c r="D27" s="212"/>
      <c r="E27" s="220">
        <f t="shared" si="5"/>
        <v>0</v>
      </c>
      <c r="F27" s="213"/>
      <c r="G27" s="213"/>
      <c r="H27" s="220">
        <f>IF(Sąrašai!pvm_tipas=2,$C27,$F27)</f>
        <v>0</v>
      </c>
      <c r="I27" s="220">
        <f t="shared" si="6"/>
        <v>0</v>
      </c>
      <c r="J27" s="203"/>
      <c r="K27" s="214"/>
      <c r="L27" s="248"/>
      <c r="M27" s="249"/>
      <c r="N27" s="203"/>
    </row>
    <row r="28" spans="1:14" ht="31.95" customHeight="1" x14ac:dyDescent="0.25">
      <c r="A28" s="59" t="s">
        <v>335</v>
      </c>
      <c r="B28" s="203"/>
      <c r="C28" s="220">
        <f t="shared" si="4"/>
        <v>0</v>
      </c>
      <c r="D28" s="212"/>
      <c r="E28" s="220">
        <f t="shared" si="5"/>
        <v>0</v>
      </c>
      <c r="F28" s="213"/>
      <c r="G28" s="213"/>
      <c r="H28" s="220">
        <f>IF(Sąrašai!pvm_tipas=2,$C28,$F28)</f>
        <v>0</v>
      </c>
      <c r="I28" s="220">
        <f t="shared" si="6"/>
        <v>0</v>
      </c>
      <c r="J28" s="203"/>
      <c r="K28" s="214"/>
      <c r="L28" s="248"/>
      <c r="M28" s="249"/>
      <c r="N28" s="203"/>
    </row>
    <row r="29" spans="1:14" ht="31.95" customHeight="1" x14ac:dyDescent="0.25">
      <c r="A29" s="59" t="s">
        <v>336</v>
      </c>
      <c r="B29" s="203"/>
      <c r="C29" s="220">
        <f t="shared" si="4"/>
        <v>0</v>
      </c>
      <c r="D29" s="212"/>
      <c r="E29" s="220">
        <f t="shared" si="5"/>
        <v>0</v>
      </c>
      <c r="F29" s="213"/>
      <c r="G29" s="213"/>
      <c r="H29" s="220">
        <f>IF(Sąrašai!pvm_tipas=2,$C29,$F29)</f>
        <v>0</v>
      </c>
      <c r="I29" s="220">
        <f t="shared" si="6"/>
        <v>0</v>
      </c>
      <c r="J29" s="203"/>
      <c r="K29" s="214"/>
      <c r="L29" s="248"/>
      <c r="M29" s="249"/>
      <c r="N29" s="203"/>
    </row>
    <row r="30" spans="1:14" ht="31.95" customHeight="1" x14ac:dyDescent="0.25">
      <c r="A30" s="59" t="s">
        <v>337</v>
      </c>
      <c r="B30" s="203"/>
      <c r="C30" s="220">
        <f t="shared" si="4"/>
        <v>0</v>
      </c>
      <c r="D30" s="212"/>
      <c r="E30" s="220">
        <f t="shared" si="5"/>
        <v>0</v>
      </c>
      <c r="F30" s="213"/>
      <c r="G30" s="213"/>
      <c r="H30" s="220">
        <f>IF(Sąrašai!pvm_tipas=2,$C30,$F30)</f>
        <v>0</v>
      </c>
      <c r="I30" s="220">
        <f t="shared" si="6"/>
        <v>0</v>
      </c>
      <c r="J30" s="203"/>
      <c r="K30" s="214"/>
      <c r="L30" s="248"/>
      <c r="M30" s="249"/>
      <c r="N30" s="203"/>
    </row>
    <row r="31" spans="1:14" ht="31.95" customHeight="1" x14ac:dyDescent="0.25">
      <c r="A31" s="59" t="s">
        <v>338</v>
      </c>
      <c r="B31" s="203"/>
      <c r="C31" s="220">
        <f t="shared" si="4"/>
        <v>0</v>
      </c>
      <c r="D31" s="212"/>
      <c r="E31" s="220">
        <f t="shared" si="5"/>
        <v>0</v>
      </c>
      <c r="F31" s="213"/>
      <c r="G31" s="213"/>
      <c r="H31" s="220">
        <f>IF(Sąrašai!pvm_tipas=2,$C31,$F31)</f>
        <v>0</v>
      </c>
      <c r="I31" s="220">
        <f t="shared" si="6"/>
        <v>0</v>
      </c>
      <c r="J31" s="203"/>
      <c r="K31" s="214"/>
      <c r="L31" s="248"/>
      <c r="M31" s="249"/>
      <c r="N31" s="203"/>
    </row>
    <row r="32" spans="1:14" ht="31.95" customHeight="1" x14ac:dyDescent="0.25">
      <c r="A32" s="59" t="s">
        <v>339</v>
      </c>
      <c r="B32" s="203"/>
      <c r="C32" s="220">
        <f t="shared" si="4"/>
        <v>0</v>
      </c>
      <c r="D32" s="212"/>
      <c r="E32" s="220">
        <f t="shared" si="5"/>
        <v>0</v>
      </c>
      <c r="F32" s="213"/>
      <c r="G32" s="213"/>
      <c r="H32" s="220">
        <f>IF(Sąrašai!pvm_tipas=2,$C32,$F32)</f>
        <v>0</v>
      </c>
      <c r="I32" s="220">
        <f t="shared" si="6"/>
        <v>0</v>
      </c>
      <c r="J32" s="203"/>
      <c r="K32" s="214"/>
      <c r="L32" s="248"/>
      <c r="M32" s="249"/>
      <c r="N32" s="203"/>
    </row>
    <row r="33" spans="1:14" ht="31.95" customHeight="1" x14ac:dyDescent="0.25">
      <c r="A33" s="59" t="s">
        <v>340</v>
      </c>
      <c r="B33" s="203"/>
      <c r="C33" s="220">
        <f t="shared" si="4"/>
        <v>0</v>
      </c>
      <c r="D33" s="212"/>
      <c r="E33" s="220">
        <f t="shared" si="5"/>
        <v>0</v>
      </c>
      <c r="F33" s="213"/>
      <c r="G33" s="213"/>
      <c r="H33" s="220">
        <f>IF(Sąrašai!pvm_tipas=2,$C33,$F33)</f>
        <v>0</v>
      </c>
      <c r="I33" s="220">
        <f t="shared" si="6"/>
        <v>0</v>
      </c>
      <c r="J33" s="203"/>
      <c r="K33" s="214"/>
      <c r="L33" s="248"/>
      <c r="M33" s="249"/>
      <c r="N33" s="203"/>
    </row>
    <row r="34" spans="1:14" ht="31.95" customHeight="1" x14ac:dyDescent="0.25">
      <c r="A34" s="59" t="s">
        <v>341</v>
      </c>
      <c r="B34" s="203"/>
      <c r="C34" s="220">
        <f t="shared" si="4"/>
        <v>0</v>
      </c>
      <c r="D34" s="212"/>
      <c r="E34" s="220">
        <f t="shared" si="5"/>
        <v>0</v>
      </c>
      <c r="F34" s="213"/>
      <c r="G34" s="213"/>
      <c r="H34" s="220">
        <f>IF(Sąrašai!pvm_tipas=2,$C34,$F34)</f>
        <v>0</v>
      </c>
      <c r="I34" s="220">
        <f t="shared" si="6"/>
        <v>0</v>
      </c>
      <c r="J34" s="203"/>
      <c r="K34" s="214"/>
      <c r="L34" s="248"/>
      <c r="M34" s="249"/>
      <c r="N34" s="203"/>
    </row>
    <row r="35" spans="1:14" s="60" customFormat="1" ht="31.95" customHeight="1" x14ac:dyDescent="0.25">
      <c r="A35" s="58" t="s">
        <v>342</v>
      </c>
      <c r="B35" s="204" t="s">
        <v>551</v>
      </c>
      <c r="C35" s="221">
        <f>SUM(C36:C45)</f>
        <v>0</v>
      </c>
      <c r="D35" s="222"/>
      <c r="E35" s="221">
        <f>SUM(E36:E45)</f>
        <v>0</v>
      </c>
      <c r="F35" s="221">
        <f t="shared" ref="F35:I35" si="7">SUM(F36:F45)</f>
        <v>0</v>
      </c>
      <c r="G35" s="221">
        <f t="shared" si="7"/>
        <v>0</v>
      </c>
      <c r="H35" s="221">
        <f t="shared" si="7"/>
        <v>0</v>
      </c>
      <c r="I35" s="221">
        <f t="shared" si="7"/>
        <v>0</v>
      </c>
      <c r="J35" s="215"/>
      <c r="K35" s="215"/>
      <c r="L35" s="250"/>
      <c r="M35" s="251"/>
      <c r="N35" s="215"/>
    </row>
    <row r="36" spans="1:14" ht="31.95" customHeight="1" x14ac:dyDescent="0.25">
      <c r="A36" s="59" t="s">
        <v>343</v>
      </c>
      <c r="B36" s="203"/>
      <c r="C36" s="220">
        <f t="shared" si="4"/>
        <v>0</v>
      </c>
      <c r="D36" s="212"/>
      <c r="E36" s="220">
        <f t="shared" si="5"/>
        <v>0</v>
      </c>
      <c r="F36" s="213"/>
      <c r="G36" s="213"/>
      <c r="H36" s="220">
        <f>IF(Sąrašai!pvm_tipas=2,$C36,$F36)</f>
        <v>0</v>
      </c>
      <c r="I36" s="220">
        <f>ROUND(H36*I$5/100,2)</f>
        <v>0</v>
      </c>
      <c r="J36" s="203"/>
      <c r="K36" s="214"/>
      <c r="L36" s="248"/>
      <c r="M36" s="249"/>
      <c r="N36" s="203"/>
    </row>
    <row r="37" spans="1:14" ht="31.95" customHeight="1" x14ac:dyDescent="0.25">
      <c r="A37" s="59" t="s">
        <v>344</v>
      </c>
      <c r="B37" s="203"/>
      <c r="C37" s="220">
        <f t="shared" si="4"/>
        <v>0</v>
      </c>
      <c r="D37" s="212"/>
      <c r="E37" s="220">
        <f t="shared" si="5"/>
        <v>0</v>
      </c>
      <c r="F37" s="213"/>
      <c r="G37" s="213"/>
      <c r="H37" s="220">
        <f>IF(Sąrašai!pvm_tipas=2,$C37,$F37)</f>
        <v>0</v>
      </c>
      <c r="I37" s="220">
        <f t="shared" ref="I37:I43" si="8">ROUND(H37*I$5/100,2)</f>
        <v>0</v>
      </c>
      <c r="J37" s="203"/>
      <c r="K37" s="214"/>
      <c r="L37" s="248"/>
      <c r="M37" s="249"/>
      <c r="N37" s="203"/>
    </row>
    <row r="38" spans="1:14" ht="31.95" customHeight="1" x14ac:dyDescent="0.25">
      <c r="A38" s="59" t="s">
        <v>345</v>
      </c>
      <c r="B38" s="203"/>
      <c r="C38" s="220">
        <f t="shared" si="4"/>
        <v>0</v>
      </c>
      <c r="D38" s="212"/>
      <c r="E38" s="220">
        <f t="shared" si="5"/>
        <v>0</v>
      </c>
      <c r="F38" s="213"/>
      <c r="G38" s="213"/>
      <c r="H38" s="220">
        <f>IF(Sąrašai!pvm_tipas=2,$C38,$F38)</f>
        <v>0</v>
      </c>
      <c r="I38" s="220">
        <f t="shared" si="8"/>
        <v>0</v>
      </c>
      <c r="J38" s="203"/>
      <c r="K38" s="214"/>
      <c r="L38" s="248"/>
      <c r="M38" s="249"/>
      <c r="N38" s="203"/>
    </row>
    <row r="39" spans="1:14" ht="31.95" customHeight="1" x14ac:dyDescent="0.25">
      <c r="A39" s="59" t="s">
        <v>346</v>
      </c>
      <c r="B39" s="203"/>
      <c r="C39" s="220">
        <f t="shared" si="4"/>
        <v>0</v>
      </c>
      <c r="D39" s="212"/>
      <c r="E39" s="220">
        <f t="shared" si="5"/>
        <v>0</v>
      </c>
      <c r="F39" s="213"/>
      <c r="G39" s="213"/>
      <c r="H39" s="220">
        <f>IF(Sąrašai!pvm_tipas=2,$C39,$F39)</f>
        <v>0</v>
      </c>
      <c r="I39" s="220">
        <f t="shared" si="8"/>
        <v>0</v>
      </c>
      <c r="J39" s="203"/>
      <c r="K39" s="214"/>
      <c r="L39" s="248"/>
      <c r="M39" s="249"/>
      <c r="N39" s="203"/>
    </row>
    <row r="40" spans="1:14" ht="31.95" customHeight="1" x14ac:dyDescent="0.25">
      <c r="A40" s="59" t="s">
        <v>347</v>
      </c>
      <c r="B40" s="203"/>
      <c r="C40" s="220">
        <f t="shared" si="4"/>
        <v>0</v>
      </c>
      <c r="D40" s="212"/>
      <c r="E40" s="220">
        <f t="shared" si="5"/>
        <v>0</v>
      </c>
      <c r="F40" s="213"/>
      <c r="G40" s="213"/>
      <c r="H40" s="220">
        <f>IF(Sąrašai!pvm_tipas=2,$C40,$F40)</f>
        <v>0</v>
      </c>
      <c r="I40" s="220">
        <f t="shared" si="8"/>
        <v>0</v>
      </c>
      <c r="J40" s="203"/>
      <c r="K40" s="214"/>
      <c r="L40" s="248"/>
      <c r="M40" s="249"/>
      <c r="N40" s="203"/>
    </row>
    <row r="41" spans="1:14" ht="31.95" customHeight="1" x14ac:dyDescent="0.25">
      <c r="A41" s="59" t="s">
        <v>348</v>
      </c>
      <c r="B41" s="203"/>
      <c r="C41" s="220">
        <f t="shared" si="4"/>
        <v>0</v>
      </c>
      <c r="D41" s="212"/>
      <c r="E41" s="220">
        <f t="shared" si="5"/>
        <v>0</v>
      </c>
      <c r="F41" s="213"/>
      <c r="G41" s="213"/>
      <c r="H41" s="220">
        <f>IF(Sąrašai!pvm_tipas=2,$C41,$F41)</f>
        <v>0</v>
      </c>
      <c r="I41" s="220">
        <f t="shared" si="8"/>
        <v>0</v>
      </c>
      <c r="J41" s="203"/>
      <c r="K41" s="214"/>
      <c r="L41" s="248"/>
      <c r="M41" s="249"/>
      <c r="N41" s="203"/>
    </row>
    <row r="42" spans="1:14" ht="31.95" customHeight="1" x14ac:dyDescent="0.25">
      <c r="A42" s="59" t="s">
        <v>349</v>
      </c>
      <c r="B42" s="203"/>
      <c r="C42" s="220">
        <f t="shared" si="4"/>
        <v>0</v>
      </c>
      <c r="D42" s="212"/>
      <c r="E42" s="220">
        <f t="shared" si="5"/>
        <v>0</v>
      </c>
      <c r="F42" s="213"/>
      <c r="G42" s="213"/>
      <c r="H42" s="220">
        <f>IF(Sąrašai!pvm_tipas=2,$C42,$F42)</f>
        <v>0</v>
      </c>
      <c r="I42" s="220">
        <f t="shared" si="8"/>
        <v>0</v>
      </c>
      <c r="J42" s="203"/>
      <c r="K42" s="214"/>
      <c r="L42" s="248"/>
      <c r="M42" s="249"/>
      <c r="N42" s="203"/>
    </row>
    <row r="43" spans="1:14" ht="31.95" customHeight="1" x14ac:dyDescent="0.25">
      <c r="A43" s="59" t="s">
        <v>350</v>
      </c>
      <c r="B43" s="203"/>
      <c r="C43" s="220">
        <f t="shared" si="4"/>
        <v>0</v>
      </c>
      <c r="D43" s="212"/>
      <c r="E43" s="220">
        <f t="shared" si="5"/>
        <v>0</v>
      </c>
      <c r="F43" s="213"/>
      <c r="G43" s="213"/>
      <c r="H43" s="220">
        <f>IF(Sąrašai!pvm_tipas=2,$C43,$F43)</f>
        <v>0</v>
      </c>
      <c r="I43" s="220">
        <f t="shared" si="8"/>
        <v>0</v>
      </c>
      <c r="J43" s="203"/>
      <c r="K43" s="214"/>
      <c r="L43" s="248"/>
      <c r="M43" s="249"/>
      <c r="N43" s="203"/>
    </row>
    <row r="44" spans="1:14" ht="31.95" customHeight="1" x14ac:dyDescent="0.25">
      <c r="A44" s="59" t="s">
        <v>351</v>
      </c>
      <c r="B44" s="203"/>
      <c r="C44" s="220">
        <f t="shared" si="4"/>
        <v>0</v>
      </c>
      <c r="D44" s="212"/>
      <c r="E44" s="220">
        <f t="shared" si="5"/>
        <v>0</v>
      </c>
      <c r="F44" s="213"/>
      <c r="G44" s="213"/>
      <c r="H44" s="220">
        <f>IF(Sąrašai!pvm_tipas=2,$C44,$F44)</f>
        <v>0</v>
      </c>
      <c r="I44" s="220">
        <f t="shared" ref="I44:I45" si="9">ROUND(H44*I$5/100,2)</f>
        <v>0</v>
      </c>
      <c r="J44" s="203"/>
      <c r="K44" s="214"/>
      <c r="L44" s="248"/>
      <c r="M44" s="249"/>
      <c r="N44" s="203"/>
    </row>
    <row r="45" spans="1:14" ht="31.95" customHeight="1" x14ac:dyDescent="0.25">
      <c r="A45" s="59" t="s">
        <v>352</v>
      </c>
      <c r="B45" s="203"/>
      <c r="C45" s="220">
        <f t="shared" si="4"/>
        <v>0</v>
      </c>
      <c r="D45" s="212"/>
      <c r="E45" s="220">
        <f t="shared" si="5"/>
        <v>0</v>
      </c>
      <c r="F45" s="213"/>
      <c r="G45" s="213"/>
      <c r="H45" s="220">
        <f>IF(Sąrašai!pvm_tipas=2,$C45,$F45)</f>
        <v>0</v>
      </c>
      <c r="I45" s="220">
        <f t="shared" si="9"/>
        <v>0</v>
      </c>
      <c r="J45" s="203"/>
      <c r="K45" s="214"/>
      <c r="L45" s="248"/>
      <c r="M45" s="249"/>
      <c r="N45" s="203"/>
    </row>
    <row r="46" spans="1:14" ht="31.95" customHeight="1" x14ac:dyDescent="0.25">
      <c r="A46" s="58" t="s">
        <v>353</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50"/>
      <c r="M46" s="251"/>
      <c r="N46" s="215"/>
    </row>
    <row r="47" spans="1:14" ht="31.95" customHeight="1" x14ac:dyDescent="0.25">
      <c r="A47" s="206" t="s">
        <v>354</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8"/>
      <c r="M47" s="249"/>
      <c r="N47" s="203"/>
    </row>
    <row r="48" spans="1:14" ht="31.95" customHeight="1" x14ac:dyDescent="0.25">
      <c r="A48" s="208" t="s">
        <v>355</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8"/>
      <c r="M48" s="249"/>
      <c r="N48" s="203"/>
    </row>
    <row r="49" spans="1:17" ht="31.95" customHeight="1" x14ac:dyDescent="0.25">
      <c r="A49" s="208" t="s">
        <v>356</v>
      </c>
      <c r="B49" s="207" t="s">
        <v>94</v>
      </c>
      <c r="C49" s="220">
        <f>ROUND(F49/(1+D49/100), 2)</f>
        <v>0</v>
      </c>
      <c r="D49" s="212"/>
      <c r="E49" s="220">
        <f>F49-C49</f>
        <v>0</v>
      </c>
      <c r="F49" s="213"/>
      <c r="G49" s="220">
        <f>IF(Sąrašai!pvm_tipas=2,$C49,$F49)</f>
        <v>0</v>
      </c>
      <c r="H49" s="220">
        <f>IF(Sąrašai!pvm_tipas=2,$C49,$F49)</f>
        <v>0</v>
      </c>
      <c r="I49" s="220">
        <f t="shared" si="11"/>
        <v>0</v>
      </c>
      <c r="J49" s="203"/>
      <c r="K49" s="214"/>
      <c r="L49" s="248"/>
      <c r="M49" s="249"/>
      <c r="N49" s="203"/>
    </row>
    <row r="50" spans="1:17" ht="31.95" customHeight="1" x14ac:dyDescent="0.25">
      <c r="A50" s="208" t="s">
        <v>357</v>
      </c>
      <c r="B50" s="203"/>
      <c r="C50" s="220">
        <f>ROUND(F50/(1+D50/100), 2)</f>
        <v>0</v>
      </c>
      <c r="D50" s="212"/>
      <c r="E50" s="220">
        <f>F50-C50</f>
        <v>0</v>
      </c>
      <c r="F50" s="213"/>
      <c r="G50" s="213"/>
      <c r="H50" s="220">
        <f>IF(Sąrašai!pvm_tipas=2,$C50,$F50)</f>
        <v>0</v>
      </c>
      <c r="I50" s="220">
        <f t="shared" si="11"/>
        <v>0</v>
      </c>
      <c r="J50" s="203"/>
      <c r="K50" s="214"/>
      <c r="L50" s="248"/>
      <c r="M50" s="249"/>
      <c r="N50" s="203"/>
    </row>
    <row r="51" spans="1:17" ht="31.95" customHeight="1" x14ac:dyDescent="0.25">
      <c r="A51" s="209" t="s">
        <v>358</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50"/>
      <c r="M51" s="251"/>
      <c r="N51" s="215"/>
    </row>
    <row r="52" spans="1:17" ht="31.95" customHeight="1" x14ac:dyDescent="0.25">
      <c r="A52" s="210" t="s">
        <v>359</v>
      </c>
      <c r="B52" s="207" t="s">
        <v>97</v>
      </c>
      <c r="C52" s="220">
        <f>ROUND(F52/(1+D52/100), 2)</f>
        <v>0</v>
      </c>
      <c r="D52" s="225">
        <v>0</v>
      </c>
      <c r="E52" s="220">
        <f>F52-C52</f>
        <v>0</v>
      </c>
      <c r="F52" s="213"/>
      <c r="G52" s="220">
        <v>0</v>
      </c>
      <c r="H52" s="220">
        <f>IF(Sąrašai!pvm_tipas=2,$C52,$F52)</f>
        <v>0</v>
      </c>
      <c r="I52" s="220">
        <f>ROUND(H52*I$5/100,2)</f>
        <v>0</v>
      </c>
      <c r="J52" s="203"/>
      <c r="K52" s="214"/>
      <c r="L52" s="250"/>
      <c r="M52" s="251"/>
      <c r="N52" s="203"/>
    </row>
    <row r="53" spans="1:17" ht="31.95" customHeight="1" x14ac:dyDescent="0.25">
      <c r="A53" s="211" t="s">
        <v>360</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50"/>
      <c r="M53" s="251"/>
      <c r="N53" s="203"/>
    </row>
    <row r="54" spans="1:17" s="44" customFormat="1" ht="31.95" customHeight="1" x14ac:dyDescent="0.25">
      <c r="A54" s="58" t="s">
        <v>361</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50"/>
      <c r="M54" s="251"/>
      <c r="N54" s="215"/>
      <c r="Q54" s="45"/>
    </row>
    <row r="55" spans="1:17" ht="31.95" customHeight="1" x14ac:dyDescent="0.25">
      <c r="A55" s="208" t="s">
        <v>362</v>
      </c>
      <c r="B55" s="207" t="s">
        <v>100</v>
      </c>
      <c r="C55" s="222"/>
      <c r="D55" s="222"/>
      <c r="E55" s="222"/>
      <c r="F55" s="222"/>
      <c r="G55" s="220">
        <f>IFERROR(ROUND(G54/H54*100, 2),)</f>
        <v>0</v>
      </c>
      <c r="H55" s="222"/>
      <c r="I55" s="222"/>
      <c r="J55" s="215"/>
      <c r="K55" s="215"/>
      <c r="L55" s="250"/>
      <c r="M55" s="251"/>
      <c r="N55" s="215"/>
    </row>
    <row r="56" spans="1:17" ht="31.95" customHeight="1" x14ac:dyDescent="0.25">
      <c r="A56" s="208" t="s">
        <v>363</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50"/>
      <c r="M56" s="251"/>
      <c r="N56" s="215"/>
    </row>
    <row r="57" spans="1:17" s="44" customFormat="1" ht="31.95" customHeight="1" x14ac:dyDescent="0.2">
      <c r="A57" s="58" t="s">
        <v>364</v>
      </c>
      <c r="B57" s="58" t="s">
        <v>102</v>
      </c>
      <c r="C57" s="222"/>
      <c r="D57" s="222"/>
      <c r="E57" s="222"/>
      <c r="F57" s="222"/>
      <c r="G57" s="213"/>
      <c r="H57" s="222"/>
      <c r="I57" s="222"/>
      <c r="J57" s="215"/>
      <c r="K57" s="215"/>
      <c r="L57" s="250"/>
      <c r="M57" s="251"/>
      <c r="N57" s="215"/>
    </row>
    <row r="58" spans="1:17" s="44" customFormat="1" ht="31.95" customHeight="1" x14ac:dyDescent="0.2">
      <c r="A58" s="58" t="s">
        <v>365</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5" customHeight="1" x14ac:dyDescent="0.2">
      <c r="A59" s="58" t="s">
        <v>366</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5" customHeight="1" x14ac:dyDescent="0.25">
      <c r="A60" s="228"/>
      <c r="B60" s="61"/>
      <c r="C60" s="229"/>
      <c r="D60" s="229"/>
      <c r="E60" s="229"/>
      <c r="F60" s="229"/>
      <c r="G60" s="230"/>
      <c r="H60" s="229"/>
      <c r="I60" s="229"/>
      <c r="J60" s="62"/>
      <c r="K60" s="62"/>
      <c r="L60" s="216"/>
      <c r="M60" s="62"/>
      <c r="N60" s="62"/>
    </row>
    <row r="61" spans="1:17" ht="15.6" customHeight="1" x14ac:dyDescent="0.25">
      <c r="B61" s="44" t="s">
        <v>105</v>
      </c>
    </row>
    <row r="62" spans="1:17" ht="18.600000000000001" customHeight="1" x14ac:dyDescent="0.25">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95" customHeight="1" x14ac:dyDescent="0.25">
      <c r="B63" s="63" t="str">
        <f>IF(AND(G57&gt;0,F46&gt;0),"Bendrosios išlaidos, išskyrus viešinimo išlaidas, nėra tinkamos finansuoti","-")</f>
        <v>-</v>
      </c>
    </row>
    <row r="64" spans="1:17" ht="16.2" customHeight="1" x14ac:dyDescent="0.25">
      <c r="B64" s="63" t="str">
        <f>IF(AND(F35&gt;0,F47&gt;0),"Bendrosios išlaidos, išskyrus viešinimo išlaidas, nėra tinkamos finansuoti","-")</f>
        <v>-</v>
      </c>
    </row>
    <row r="65" spans="1:2" ht="15" customHeight="1" x14ac:dyDescent="0.25">
      <c r="B65" s="63" t="str">
        <f t="shared" ref="B65:B66" si="15">IF(AND(F36&gt;0,F48&gt;0),"Bendrosios išlaidos, išskyrus viešinimo išlaidas, nėra tinkamos finansuoti","-")</f>
        <v>-</v>
      </c>
    </row>
    <row r="66" spans="1:2" ht="15.6" customHeight="1" x14ac:dyDescent="0.25">
      <c r="B66" s="63" t="str">
        <f t="shared" si="15"/>
        <v>-</v>
      </c>
    </row>
    <row r="67" spans="1:2" ht="15.6" customHeight="1" x14ac:dyDescent="0.25">
      <c r="B67" s="63" t="str">
        <f>IF(G57&lt;=G56,"-","Per didelis prašomas netiesioginių išlaidų proc.")</f>
        <v>-</v>
      </c>
    </row>
    <row r="68" spans="1:2" ht="16.2" customHeight="1" x14ac:dyDescent="0.25">
      <c r="B68" s="63"/>
    </row>
    <row r="69" spans="1:2" ht="16.2" customHeight="1" x14ac:dyDescent="0.25">
      <c r="A69" s="45" t="s">
        <v>156</v>
      </c>
    </row>
    <row r="70" spans="1:2" ht="16.95" customHeight="1" x14ac:dyDescent="0.25">
      <c r="A70" s="45" t="s">
        <v>159</v>
      </c>
    </row>
    <row r="71" spans="1:2" ht="15" customHeight="1" x14ac:dyDescent="0.25">
      <c r="A71" s="45" t="s">
        <v>157</v>
      </c>
    </row>
    <row r="72" spans="1:2" ht="16.95" customHeight="1" x14ac:dyDescent="0.25">
      <c r="A72" s="45" t="s">
        <v>158</v>
      </c>
    </row>
    <row r="73" spans="1:2" ht="16.2" customHeight="1" x14ac:dyDescent="0.25">
      <c r="A73" s="64" t="s">
        <v>160</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Sąrašai!$A$24:$A$25</xm:f>
          </x14:formula1>
          <xm:sqref>A6:A7 B6</xm:sqref>
        </x14:dataValidation>
        <x14:dataValidation type="list" allowBlank="1" showInputMessage="1" showErrorMessage="1" prompt="Pasirenkamas PVM tarifas" xr:uid="{6A642011-C1B7-4FAA-81BB-5E33E1FAE45B}">
          <x14:formula1>
            <xm:f>Sąrašai!$A$16:$A$20</xm:f>
          </x14:formula1>
          <xm:sqref>D11:D23 D25:D34 D36:D45 D47:D50</xm:sqref>
        </x14:dataValidation>
        <x14:dataValidation type="list" allowBlank="1" showInputMessage="1" showErrorMessage="1" prompt="Pasirinkti iš sąrašo" xr:uid="{37BCDC79-4762-48A3-9F5A-54E44A24ECBC}">
          <x14:formula1>
            <xm:f>Sąrašai!$A$36</xm:f>
          </x14:formula1>
          <xm:sqref>K52</xm:sqref>
        </x14:dataValidation>
        <x14:dataValidation type="list" allowBlank="1" showInputMessage="1" showErrorMessage="1" prompt="Pasirinkti iš sąrašo" xr:uid="{53F41C47-3DFF-4C15-B3CF-76EB9B19A63E}">
          <x14:formula1>
            <xm:f>Sąrašai!$A$37</xm:f>
          </x14:formula1>
          <xm:sqref>K53</xm:sqref>
        </x14:dataValidation>
        <x14:dataValidation type="list" allowBlank="1" showInputMessage="1" showErrorMessage="1" prompt="Pasirinkti iš sąrašo" xr:uid="{4B4F452F-334A-452C-95D3-4409E200FE7E}">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zoomScale="70" workbookViewId="0">
      <selection activeCell="F13" sqref="F13:I13"/>
    </sheetView>
  </sheetViews>
  <sheetFormatPr defaultColWidth="8.69921875" defaultRowHeight="13.8" x14ac:dyDescent="0.25"/>
  <cols>
    <col min="1" max="1" width="3.3984375" style="2" customWidth="1"/>
    <col min="2" max="3" width="8.69921875" style="2"/>
    <col min="4" max="4" width="10.09765625" style="2" customWidth="1"/>
    <col min="5" max="5" width="7" style="2" customWidth="1"/>
    <col min="6" max="6" width="2.5" style="2" customWidth="1"/>
    <col min="7" max="7" width="6.09765625" style="2" customWidth="1"/>
    <col min="8" max="8" width="16.5" style="2" customWidth="1"/>
    <col min="9" max="9" width="8.69921875" style="2"/>
    <col min="10" max="10" width="11.19921875" style="2" customWidth="1"/>
    <col min="11" max="11" width="34.8984375" style="2" customWidth="1"/>
    <col min="12" max="16384" width="8.69921875" style="2"/>
  </cols>
  <sheetData>
    <row r="1" spans="1:28" s="65" customFormat="1" ht="16.2" customHeight="1" x14ac:dyDescent="0.25">
      <c r="A1" s="452"/>
      <c r="B1" s="452"/>
      <c r="C1" s="452"/>
      <c r="D1" s="452"/>
      <c r="E1" s="452"/>
      <c r="F1" s="452"/>
      <c r="G1" s="452"/>
      <c r="H1" s="452"/>
      <c r="I1" s="452"/>
      <c r="J1" s="452"/>
      <c r="K1" s="452"/>
      <c r="L1" s="452"/>
      <c r="M1" s="452"/>
      <c r="N1" s="452"/>
      <c r="O1" s="452"/>
      <c r="P1" s="452"/>
      <c r="Q1" s="452"/>
      <c r="R1" s="452"/>
      <c r="S1" s="452"/>
      <c r="T1" s="452"/>
      <c r="U1" s="452"/>
      <c r="V1" s="452"/>
      <c r="W1" s="452"/>
      <c r="X1" s="452"/>
      <c r="Y1" s="452"/>
      <c r="Z1" s="452"/>
      <c r="AA1" s="452"/>
      <c r="AB1" s="452"/>
    </row>
    <row r="2" spans="1:28" s="65" customFormat="1" ht="16.2" customHeight="1" x14ac:dyDescent="0.25">
      <c r="A2" s="66" t="s">
        <v>508</v>
      </c>
      <c r="B2" s="66" t="s">
        <v>509</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3">
      <c r="A3" s="25" t="s">
        <v>367</v>
      </c>
      <c r="B3" s="453" t="s">
        <v>512</v>
      </c>
      <c r="C3" s="453"/>
      <c r="D3" s="453"/>
      <c r="E3" s="454">
        <f>'6l_FP'!F59</f>
        <v>0</v>
      </c>
      <c r="F3" s="454"/>
      <c r="G3" s="330" t="s">
        <v>27</v>
      </c>
      <c r="H3" s="450"/>
      <c r="I3" s="450"/>
      <c r="J3" s="451"/>
      <c r="K3" s="26"/>
      <c r="L3" s="26"/>
      <c r="M3" s="26"/>
      <c r="N3" s="26"/>
      <c r="O3" s="26"/>
      <c r="P3" s="26"/>
      <c r="Q3" s="26"/>
      <c r="R3" s="26"/>
      <c r="S3" s="26"/>
      <c r="T3" s="26"/>
      <c r="U3" s="26"/>
      <c r="V3" s="26"/>
      <c r="W3" s="26"/>
      <c r="X3" s="26"/>
      <c r="Y3" s="26"/>
      <c r="Z3" s="26"/>
      <c r="AA3" s="26"/>
    </row>
    <row r="4" spans="1:28" ht="24" customHeight="1" x14ac:dyDescent="0.3">
      <c r="A4" s="25" t="s">
        <v>368</v>
      </c>
      <c r="B4" s="455" t="s">
        <v>30</v>
      </c>
      <c r="C4" s="456"/>
      <c r="D4" s="457"/>
      <c r="E4" s="458">
        <f>+'6l_FP'!I5</f>
        <v>65</v>
      </c>
      <c r="F4" s="419"/>
      <c r="G4" s="419"/>
      <c r="H4" s="419"/>
      <c r="I4" s="419"/>
      <c r="J4" s="420"/>
      <c r="K4" s="30"/>
      <c r="L4" s="30"/>
      <c r="M4" s="30"/>
      <c r="N4" s="30"/>
      <c r="O4" s="30"/>
      <c r="P4" s="30"/>
      <c r="Q4" s="30"/>
      <c r="R4" s="30"/>
      <c r="S4" s="30"/>
      <c r="T4" s="30"/>
      <c r="U4" s="30"/>
      <c r="V4" s="30"/>
      <c r="W4" s="30"/>
      <c r="X4" s="30"/>
      <c r="Y4" s="30"/>
      <c r="Z4" s="30"/>
      <c r="AA4" s="30"/>
    </row>
    <row r="5" spans="1:28" ht="40.5" customHeight="1" x14ac:dyDescent="0.3">
      <c r="A5" s="25" t="s">
        <v>395</v>
      </c>
      <c r="B5" s="373" t="s">
        <v>31</v>
      </c>
      <c r="C5" s="374"/>
      <c r="D5" s="375"/>
      <c r="E5" s="448">
        <f>'6l_FP'!I59</f>
        <v>0</v>
      </c>
      <c r="F5" s="449"/>
      <c r="G5" s="330" t="s">
        <v>231</v>
      </c>
      <c r="H5" s="450"/>
      <c r="I5" s="450"/>
      <c r="J5" s="451"/>
      <c r="K5" s="30"/>
      <c r="L5" s="30"/>
      <c r="M5" s="30"/>
      <c r="N5" s="30"/>
      <c r="O5" s="30"/>
      <c r="P5" s="30"/>
      <c r="Q5" s="30"/>
      <c r="R5" s="30"/>
      <c r="S5" s="30"/>
      <c r="T5" s="30"/>
      <c r="U5" s="30"/>
      <c r="V5" s="30"/>
      <c r="W5" s="30"/>
      <c r="X5" s="30"/>
      <c r="Y5" s="30"/>
      <c r="Z5" s="30"/>
      <c r="AA5" s="30"/>
    </row>
    <row r="6" spans="1:28" ht="41.25" customHeight="1" x14ac:dyDescent="0.3">
      <c r="A6" s="462" t="s">
        <v>396</v>
      </c>
      <c r="B6" s="463" t="s">
        <v>33</v>
      </c>
      <c r="C6" s="463"/>
      <c r="D6" s="463"/>
      <c r="E6" s="68" t="s">
        <v>43</v>
      </c>
      <c r="F6" s="464" t="s">
        <v>34</v>
      </c>
      <c r="G6" s="464"/>
      <c r="H6" s="464"/>
      <c r="I6" s="464"/>
      <c r="J6" s="69" t="s">
        <v>35</v>
      </c>
      <c r="K6" s="282" t="s">
        <v>686</v>
      </c>
      <c r="L6" s="111"/>
      <c r="M6" s="30"/>
      <c r="N6" s="30"/>
      <c r="O6" s="30"/>
      <c r="P6" s="30"/>
      <c r="Q6" s="30"/>
      <c r="R6" s="30"/>
      <c r="S6" s="30"/>
      <c r="T6" s="30"/>
      <c r="U6" s="30"/>
      <c r="V6" s="30"/>
      <c r="W6" s="30"/>
      <c r="X6" s="30"/>
      <c r="Y6" s="30"/>
      <c r="Z6" s="30"/>
      <c r="AA6" s="30"/>
    </row>
    <row r="7" spans="1:28" ht="30" customHeight="1" x14ac:dyDescent="0.3">
      <c r="A7" s="462"/>
      <c r="B7" s="463"/>
      <c r="C7" s="463"/>
      <c r="D7" s="463"/>
      <c r="E7" s="4"/>
      <c r="F7" s="370" t="s">
        <v>36</v>
      </c>
      <c r="G7" s="371"/>
      <c r="H7" s="371"/>
      <c r="I7" s="372"/>
      <c r="J7" s="6"/>
      <c r="K7" s="191"/>
      <c r="L7" s="124"/>
      <c r="M7" s="26"/>
      <c r="N7" s="26"/>
      <c r="O7" s="26"/>
      <c r="P7" s="26"/>
      <c r="Q7" s="26"/>
      <c r="R7" s="26"/>
      <c r="S7" s="26"/>
      <c r="T7" s="26"/>
      <c r="U7" s="26"/>
      <c r="V7" s="26"/>
      <c r="W7" s="26"/>
      <c r="X7" s="26"/>
      <c r="Y7" s="26"/>
      <c r="Z7" s="26"/>
      <c r="AA7" s="26"/>
    </row>
    <row r="8" spans="1:28" ht="30" customHeight="1" x14ac:dyDescent="0.3">
      <c r="A8" s="462"/>
      <c r="B8" s="463"/>
      <c r="C8" s="463"/>
      <c r="D8" s="463"/>
      <c r="E8" s="4" t="s">
        <v>6</v>
      </c>
      <c r="F8" s="370" t="s">
        <v>37</v>
      </c>
      <c r="G8" s="371"/>
      <c r="H8" s="371"/>
      <c r="I8" s="372"/>
      <c r="J8" s="6"/>
      <c r="K8" s="191"/>
      <c r="L8" s="26"/>
      <c r="M8" s="26"/>
      <c r="N8" s="26"/>
      <c r="O8" s="26"/>
      <c r="P8" s="26"/>
      <c r="Q8" s="26"/>
      <c r="R8" s="26"/>
      <c r="S8" s="26"/>
      <c r="T8" s="26"/>
      <c r="U8" s="26"/>
      <c r="V8" s="26"/>
      <c r="W8" s="26"/>
      <c r="X8" s="26"/>
      <c r="Y8" s="26"/>
      <c r="Z8" s="26"/>
      <c r="AA8" s="26"/>
    </row>
    <row r="9" spans="1:28" ht="23.25" customHeight="1" x14ac:dyDescent="0.3">
      <c r="A9" s="462"/>
      <c r="B9" s="463"/>
      <c r="C9" s="463"/>
      <c r="D9" s="463"/>
      <c r="E9" s="4"/>
      <c r="F9" s="370" t="s">
        <v>38</v>
      </c>
      <c r="G9" s="371"/>
      <c r="H9" s="371"/>
      <c r="I9" s="372"/>
      <c r="J9" s="6"/>
      <c r="K9" s="191"/>
      <c r="L9" s="26"/>
      <c r="M9" s="26"/>
      <c r="N9" s="26"/>
      <c r="O9" s="26"/>
      <c r="P9" s="26"/>
      <c r="Q9" s="26"/>
      <c r="R9" s="26"/>
      <c r="S9" s="26"/>
      <c r="T9" s="26"/>
      <c r="U9" s="26"/>
      <c r="V9" s="26"/>
      <c r="W9" s="26"/>
      <c r="X9" s="26"/>
      <c r="Y9" s="26"/>
      <c r="Z9" s="26"/>
      <c r="AA9" s="26"/>
    </row>
    <row r="10" spans="1:28" ht="30" customHeight="1" x14ac:dyDescent="0.3">
      <c r="A10" s="462"/>
      <c r="B10" s="463"/>
      <c r="C10" s="463"/>
      <c r="D10" s="463"/>
      <c r="E10" s="4" t="s">
        <v>6</v>
      </c>
      <c r="F10" s="370" t="s">
        <v>39</v>
      </c>
      <c r="G10" s="371"/>
      <c r="H10" s="371"/>
      <c r="I10" s="372"/>
      <c r="J10" s="70">
        <f>'6l_FP'!I52-J12</f>
        <v>0</v>
      </c>
      <c r="K10" s="191"/>
      <c r="L10" s="26"/>
      <c r="M10" s="26"/>
      <c r="N10" s="26"/>
      <c r="O10" s="26"/>
      <c r="P10" s="26"/>
      <c r="Q10" s="26"/>
      <c r="R10" s="26"/>
      <c r="S10" s="26"/>
      <c r="T10" s="26"/>
      <c r="U10" s="26"/>
      <c r="V10" s="26"/>
      <c r="W10" s="26"/>
      <c r="X10" s="26"/>
      <c r="Y10" s="26"/>
      <c r="Z10" s="26"/>
      <c r="AA10" s="26"/>
    </row>
    <row r="11" spans="1:28" ht="30" customHeight="1" x14ac:dyDescent="0.3">
      <c r="A11" s="462"/>
      <c r="B11" s="463"/>
      <c r="C11" s="463"/>
      <c r="D11" s="463"/>
      <c r="E11" s="4" t="s">
        <v>6</v>
      </c>
      <c r="F11" s="370" t="s">
        <v>40</v>
      </c>
      <c r="G11" s="371"/>
      <c r="H11" s="371"/>
      <c r="I11" s="372"/>
      <c r="J11" s="70">
        <f>'6l_FP'!I53</f>
        <v>0</v>
      </c>
      <c r="K11" s="191"/>
      <c r="L11" s="30"/>
      <c r="M11" s="30"/>
      <c r="N11" s="30"/>
      <c r="O11" s="30"/>
      <c r="P11" s="30"/>
      <c r="Q11" s="30"/>
      <c r="R11" s="30"/>
      <c r="S11" s="30"/>
      <c r="T11" s="30"/>
      <c r="U11" s="30"/>
      <c r="V11" s="30"/>
      <c r="W11" s="30"/>
      <c r="X11" s="30"/>
      <c r="Y11" s="30"/>
      <c r="Z11" s="30"/>
      <c r="AA11" s="30"/>
    </row>
    <row r="12" spans="1:28" ht="30" customHeight="1" x14ac:dyDescent="0.3">
      <c r="A12" s="462"/>
      <c r="B12" s="463"/>
      <c r="C12" s="463"/>
      <c r="D12" s="463"/>
      <c r="E12" s="4" t="s">
        <v>6</v>
      </c>
      <c r="F12" s="370" t="s">
        <v>41</v>
      </c>
      <c r="G12" s="371"/>
      <c r="H12" s="371"/>
      <c r="I12" s="372"/>
      <c r="J12" s="6"/>
      <c r="K12" s="191"/>
      <c r="L12" s="30"/>
      <c r="M12" s="30"/>
      <c r="N12" s="30"/>
      <c r="O12" s="30"/>
      <c r="P12" s="30"/>
      <c r="Q12" s="30"/>
      <c r="R12" s="30"/>
      <c r="S12" s="30"/>
      <c r="T12" s="30"/>
      <c r="U12" s="30"/>
      <c r="V12" s="30"/>
      <c r="W12" s="30"/>
      <c r="X12" s="30"/>
      <c r="Y12" s="30"/>
      <c r="Z12" s="30"/>
      <c r="AA12" s="30"/>
    </row>
    <row r="13" spans="1:28" ht="30" customHeight="1" x14ac:dyDescent="0.3">
      <c r="A13" s="462"/>
      <c r="B13" s="463"/>
      <c r="C13" s="463"/>
      <c r="D13" s="463"/>
      <c r="E13" s="4" t="s">
        <v>6</v>
      </c>
      <c r="F13" s="370" t="s">
        <v>42</v>
      </c>
      <c r="G13" s="371"/>
      <c r="H13" s="371"/>
      <c r="I13" s="372"/>
      <c r="J13" s="6"/>
      <c r="K13" s="191"/>
      <c r="L13" s="26"/>
      <c r="M13" s="26"/>
      <c r="N13" s="26"/>
      <c r="O13" s="26"/>
      <c r="P13" s="26"/>
      <c r="Q13" s="26"/>
      <c r="R13" s="26"/>
      <c r="S13" s="26"/>
      <c r="T13" s="26"/>
      <c r="U13" s="26"/>
      <c r="V13" s="26"/>
      <c r="W13" s="26"/>
      <c r="X13" s="26"/>
      <c r="Y13" s="26"/>
      <c r="Z13" s="26"/>
      <c r="AA13" s="26"/>
    </row>
    <row r="14" spans="1:28" ht="35.25" customHeight="1" x14ac:dyDescent="0.3">
      <c r="A14" s="462"/>
      <c r="B14" s="463"/>
      <c r="C14" s="463"/>
      <c r="D14" s="463"/>
      <c r="E14" s="4"/>
      <c r="F14" s="370" t="s">
        <v>557</v>
      </c>
      <c r="G14" s="371"/>
      <c r="H14" s="371"/>
      <c r="I14" s="372"/>
      <c r="J14" s="6"/>
      <c r="K14" s="191"/>
      <c r="L14" s="30"/>
      <c r="M14" s="30"/>
      <c r="N14" s="30"/>
      <c r="O14" s="30"/>
      <c r="P14" s="30"/>
      <c r="Q14" s="30"/>
      <c r="R14" s="30"/>
      <c r="S14" s="30"/>
      <c r="T14" s="30"/>
      <c r="U14" s="30"/>
      <c r="V14" s="30"/>
      <c r="W14" s="30"/>
      <c r="X14" s="30"/>
      <c r="Y14" s="30"/>
      <c r="Z14" s="30"/>
      <c r="AA14" s="30"/>
    </row>
    <row r="15" spans="1:28" ht="36" customHeight="1" x14ac:dyDescent="0.3">
      <c r="A15" s="462"/>
      <c r="B15" s="463"/>
      <c r="C15" s="463"/>
      <c r="D15" s="463"/>
      <c r="E15" s="4"/>
      <c r="F15" s="370" t="s">
        <v>558</v>
      </c>
      <c r="G15" s="371"/>
      <c r="H15" s="371"/>
      <c r="I15" s="372"/>
      <c r="J15" s="6"/>
      <c r="K15" s="191"/>
      <c r="L15" s="26"/>
      <c r="M15" s="26"/>
      <c r="N15" s="26"/>
      <c r="O15" s="26"/>
      <c r="P15" s="26"/>
      <c r="Q15" s="26"/>
      <c r="R15" s="26"/>
      <c r="S15" s="26"/>
      <c r="T15" s="26"/>
      <c r="U15" s="26"/>
      <c r="V15" s="26"/>
      <c r="W15" s="26"/>
      <c r="X15" s="26"/>
      <c r="Y15" s="26"/>
      <c r="Z15" s="26"/>
      <c r="AA15" s="26"/>
    </row>
    <row r="16" spans="1:28" ht="15.6" customHeight="1" x14ac:dyDescent="0.3">
      <c r="A16" s="462"/>
      <c r="B16" s="463"/>
      <c r="C16" s="463"/>
      <c r="D16" s="463"/>
      <c r="E16" s="465" t="s">
        <v>44</v>
      </c>
      <c r="F16" s="466"/>
      <c r="G16" s="466"/>
      <c r="H16" s="466"/>
      <c r="I16" s="467">
        <f>SUM(J7:J15)</f>
        <v>0</v>
      </c>
      <c r="J16" s="467"/>
      <c r="K16" s="30"/>
      <c r="L16" s="30"/>
      <c r="M16" s="30"/>
      <c r="N16" s="30"/>
      <c r="O16" s="30"/>
      <c r="P16" s="30"/>
      <c r="Q16" s="30"/>
      <c r="R16" s="30"/>
      <c r="S16" s="30"/>
      <c r="T16" s="30"/>
      <c r="U16" s="30"/>
      <c r="V16" s="30"/>
      <c r="W16" s="30"/>
      <c r="X16" s="30"/>
      <c r="Y16" s="30"/>
      <c r="Z16" s="30"/>
      <c r="AA16" s="30"/>
    </row>
    <row r="17" spans="1:27" ht="19.5" customHeight="1" x14ac:dyDescent="0.3">
      <c r="A17" s="25" t="s">
        <v>397</v>
      </c>
      <c r="B17" s="373" t="s">
        <v>141</v>
      </c>
      <c r="C17" s="374"/>
      <c r="D17" s="375"/>
      <c r="E17" s="459"/>
      <c r="F17" s="460"/>
      <c r="G17" s="460"/>
      <c r="H17" s="460"/>
      <c r="I17" s="460"/>
      <c r="J17" s="461"/>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9"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43"/>
  <sheetViews>
    <sheetView showGridLines="0" topLeftCell="A18" zoomScaleNormal="100" workbookViewId="0">
      <selection activeCell="G36" sqref="G36:H36"/>
    </sheetView>
  </sheetViews>
  <sheetFormatPr defaultColWidth="12.59765625" defaultRowHeight="15.6" x14ac:dyDescent="0.3"/>
  <cols>
    <col min="1" max="1" width="5.69921875" style="1" customWidth="1"/>
    <col min="2" max="2" width="10.19921875" style="1" customWidth="1"/>
    <col min="3" max="3" width="32.3984375" style="1" customWidth="1"/>
    <col min="4" max="4" width="33.09765625" style="1" customWidth="1"/>
    <col min="5" max="5" width="10" style="1" customWidth="1"/>
    <col min="6" max="6" width="9" style="1" customWidth="1"/>
    <col min="7" max="8" width="19" style="1" customWidth="1"/>
    <col min="9" max="10" width="16.69921875" style="1" customWidth="1"/>
    <col min="11" max="13" width="10.59765625" style="1" customWidth="1"/>
    <col min="14" max="14" width="11" style="1" customWidth="1"/>
    <col min="15" max="20" width="8" style="1" customWidth="1"/>
    <col min="21" max="16384" width="12.59765625" style="1"/>
  </cols>
  <sheetData>
    <row r="2" spans="1:8" x14ac:dyDescent="0.3">
      <c r="A2" s="283" t="s">
        <v>318</v>
      </c>
      <c r="B2" s="71" t="s">
        <v>143</v>
      </c>
      <c r="C2" s="2"/>
      <c r="D2" s="2"/>
      <c r="E2" s="2"/>
      <c r="F2" s="2"/>
      <c r="G2" s="2"/>
    </row>
    <row r="3" spans="1:8" x14ac:dyDescent="0.3">
      <c r="A3" s="283"/>
      <c r="B3" s="3"/>
      <c r="C3" s="2"/>
      <c r="D3" s="2"/>
      <c r="E3" s="2"/>
      <c r="F3" s="2"/>
      <c r="G3" s="2"/>
    </row>
    <row r="4" spans="1:8" ht="139.5" customHeight="1" x14ac:dyDescent="0.3">
      <c r="A4" s="67"/>
      <c r="B4" s="284" t="s">
        <v>112</v>
      </c>
      <c r="C4" s="284" t="s">
        <v>113</v>
      </c>
      <c r="D4" s="284" t="s">
        <v>545</v>
      </c>
      <c r="E4" s="284" t="s">
        <v>114</v>
      </c>
      <c r="F4" s="284" t="s">
        <v>43</v>
      </c>
      <c r="G4" s="284" t="s">
        <v>115</v>
      </c>
      <c r="H4" s="107" t="s">
        <v>573</v>
      </c>
    </row>
    <row r="5" spans="1:8" x14ac:dyDescent="0.3">
      <c r="A5" s="67" t="s">
        <v>182</v>
      </c>
      <c r="B5" s="473" t="s">
        <v>134</v>
      </c>
      <c r="C5" s="473"/>
      <c r="D5" s="473"/>
      <c r="E5" s="473"/>
      <c r="F5" s="473"/>
      <c r="G5" s="473"/>
      <c r="H5" s="72"/>
    </row>
    <row r="6" spans="1:8" ht="75" customHeight="1" x14ac:dyDescent="0.3">
      <c r="A6" s="285" t="s">
        <v>398</v>
      </c>
      <c r="B6" s="239" t="s">
        <v>116</v>
      </c>
      <c r="C6" s="286" t="s">
        <v>121</v>
      </c>
      <c r="D6" s="286" t="s">
        <v>128</v>
      </c>
      <c r="E6" s="239" t="s">
        <v>130</v>
      </c>
      <c r="F6" s="287"/>
      <c r="G6" s="7"/>
      <c r="H6" s="72"/>
    </row>
    <row r="7" spans="1:8" ht="78" customHeight="1" x14ac:dyDescent="0.3">
      <c r="A7" s="285" t="s">
        <v>399</v>
      </c>
      <c r="B7" s="239" t="s">
        <v>116</v>
      </c>
      <c r="C7" s="286" t="s">
        <v>121</v>
      </c>
      <c r="D7" s="286" t="s">
        <v>129</v>
      </c>
      <c r="E7" s="239" t="s">
        <v>130</v>
      </c>
      <c r="F7" s="287"/>
      <c r="G7" s="7"/>
      <c r="H7" s="72"/>
    </row>
    <row r="8" spans="1:8" ht="120" customHeight="1" x14ac:dyDescent="0.3">
      <c r="A8" s="285" t="s">
        <v>400</v>
      </c>
      <c r="B8" s="288" t="s">
        <v>117</v>
      </c>
      <c r="C8" s="286" t="s">
        <v>536</v>
      </c>
      <c r="D8" s="286" t="s">
        <v>974</v>
      </c>
      <c r="E8" s="288" t="s">
        <v>131</v>
      </c>
      <c r="F8" s="287"/>
      <c r="G8" s="289">
        <f>G9</f>
        <v>0</v>
      </c>
      <c r="H8" s="108"/>
    </row>
    <row r="9" spans="1:8" ht="45.6" customHeight="1" x14ac:dyDescent="0.3">
      <c r="A9" s="285"/>
      <c r="B9" s="288" t="s">
        <v>537</v>
      </c>
      <c r="C9" s="286" t="s">
        <v>566</v>
      </c>
      <c r="D9" s="358" t="s">
        <v>571</v>
      </c>
      <c r="E9" s="288"/>
      <c r="F9" s="475"/>
      <c r="G9" s="289">
        <f>SUM(G10:G12)</f>
        <v>0</v>
      </c>
      <c r="H9" s="109" t="str">
        <f>IF(G9=G13,"Gerai","Klaida, R.37.1 suma nesutampa su R.37.2 suma. Tikslinti R.37.1.1-R.37.1.1.3 arba R.37.2.1-R.37.2.3 stulpelius")</f>
        <v>Gerai</v>
      </c>
    </row>
    <row r="10" spans="1:8" ht="18" customHeight="1" x14ac:dyDescent="0.3">
      <c r="A10" s="285"/>
      <c r="B10" s="288" t="s">
        <v>563</v>
      </c>
      <c r="C10" s="286" t="s">
        <v>538</v>
      </c>
      <c r="D10" s="358"/>
      <c r="E10" s="288" t="s">
        <v>131</v>
      </c>
      <c r="F10" s="475"/>
      <c r="G10" s="290"/>
      <c r="H10" s="72"/>
    </row>
    <row r="11" spans="1:8" ht="18" customHeight="1" x14ac:dyDescent="0.3">
      <c r="A11" s="285"/>
      <c r="B11" s="288" t="s">
        <v>564</v>
      </c>
      <c r="C11" s="286" t="s">
        <v>540</v>
      </c>
      <c r="D11" s="358"/>
      <c r="E11" s="288" t="s">
        <v>131</v>
      </c>
      <c r="F11" s="475"/>
      <c r="G11" s="290"/>
      <c r="H11" s="72"/>
    </row>
    <row r="12" spans="1:8" ht="31.5" customHeight="1" x14ac:dyDescent="0.3">
      <c r="A12" s="285"/>
      <c r="B12" s="288" t="s">
        <v>565</v>
      </c>
      <c r="C12" s="286" t="s">
        <v>541</v>
      </c>
      <c r="D12" s="358"/>
      <c r="E12" s="288" t="s">
        <v>131</v>
      </c>
      <c r="F12" s="475"/>
      <c r="G12" s="290"/>
      <c r="H12" s="72"/>
    </row>
    <row r="13" spans="1:8" ht="25.95" customHeight="1" x14ac:dyDescent="0.3">
      <c r="A13" s="285"/>
      <c r="B13" s="288" t="s">
        <v>539</v>
      </c>
      <c r="C13" s="286" t="s">
        <v>567</v>
      </c>
      <c r="D13" s="358" t="s">
        <v>572</v>
      </c>
      <c r="E13" s="288"/>
      <c r="F13" s="475"/>
      <c r="G13" s="289">
        <f>G14+G15+G16+L19</f>
        <v>0</v>
      </c>
      <c r="H13" s="109" t="str">
        <f>IF(G9=G13,"Gerai","Klaida, R.37.2 suma nesutampa su R.37.1 suma. Tikslinti R.37.1.1-R.37.1.1.3 arba R.37.2.1-R.37.2.3 stulpelius")</f>
        <v>Gerai</v>
      </c>
    </row>
    <row r="14" spans="1:8" ht="32.25" customHeight="1" x14ac:dyDescent="0.3">
      <c r="A14" s="285"/>
      <c r="B14" s="288" t="s">
        <v>568</v>
      </c>
      <c r="C14" s="286" t="s">
        <v>543</v>
      </c>
      <c r="D14" s="358"/>
      <c r="E14" s="288" t="s">
        <v>131</v>
      </c>
      <c r="F14" s="475"/>
      <c r="G14" s="290"/>
      <c r="H14" s="72"/>
    </row>
    <row r="15" spans="1:8" ht="32.25" customHeight="1" x14ac:dyDescent="0.3">
      <c r="A15" s="285"/>
      <c r="B15" s="288" t="s">
        <v>569</v>
      </c>
      <c r="C15" s="286" t="s">
        <v>544</v>
      </c>
      <c r="D15" s="358"/>
      <c r="E15" s="288" t="s">
        <v>131</v>
      </c>
      <c r="F15" s="475"/>
      <c r="G15" s="290"/>
      <c r="H15" s="72"/>
    </row>
    <row r="16" spans="1:8" ht="35.25" customHeight="1" x14ac:dyDescent="0.3">
      <c r="A16" s="285"/>
      <c r="B16" s="288" t="s">
        <v>570</v>
      </c>
      <c r="C16" s="286" t="s">
        <v>542</v>
      </c>
      <c r="D16" s="358"/>
      <c r="E16" s="288" t="s">
        <v>131</v>
      </c>
      <c r="F16" s="475"/>
      <c r="G16" s="290"/>
      <c r="H16" s="72"/>
    </row>
    <row r="17" spans="1:14" ht="74.25" customHeight="1" x14ac:dyDescent="0.3">
      <c r="A17" s="285" t="s">
        <v>401</v>
      </c>
      <c r="B17" s="288" t="s">
        <v>118</v>
      </c>
      <c r="C17" s="286" t="s">
        <v>122</v>
      </c>
      <c r="D17" s="286" t="s">
        <v>152</v>
      </c>
      <c r="E17" s="288" t="s">
        <v>130</v>
      </c>
      <c r="F17" s="287"/>
      <c r="G17" s="290"/>
    </row>
    <row r="18" spans="1:14" ht="67.5" customHeight="1" x14ac:dyDescent="0.3">
      <c r="A18" s="285" t="s">
        <v>402</v>
      </c>
      <c r="B18" s="288" t="s">
        <v>118</v>
      </c>
      <c r="C18" s="286" t="s">
        <v>122</v>
      </c>
      <c r="D18" s="286" t="s">
        <v>153</v>
      </c>
      <c r="E18" s="288" t="s">
        <v>130</v>
      </c>
      <c r="F18" s="287"/>
      <c r="G18" s="290"/>
    </row>
    <row r="19" spans="1:14" ht="79.5" customHeight="1" x14ac:dyDescent="0.3">
      <c r="A19" s="285" t="s">
        <v>403</v>
      </c>
      <c r="B19" s="288" t="s">
        <v>119</v>
      </c>
      <c r="C19" s="286" t="s">
        <v>123</v>
      </c>
      <c r="D19" s="286" t="s">
        <v>132</v>
      </c>
      <c r="E19" s="239" t="s">
        <v>133</v>
      </c>
      <c r="F19" s="287"/>
      <c r="G19" s="290"/>
    </row>
    <row r="20" spans="1:14" ht="60.75" customHeight="1" x14ac:dyDescent="0.3">
      <c r="A20" s="285" t="s">
        <v>404</v>
      </c>
      <c r="B20" s="288" t="s">
        <v>120</v>
      </c>
      <c r="C20" s="286" t="s">
        <v>124</v>
      </c>
      <c r="D20" s="286" t="s">
        <v>132</v>
      </c>
      <c r="E20" s="288" t="s">
        <v>130</v>
      </c>
      <c r="F20" s="287"/>
      <c r="G20" s="290"/>
    </row>
    <row r="21" spans="1:14" ht="27.6" customHeight="1" x14ac:dyDescent="0.3">
      <c r="A21" s="67" t="s">
        <v>183</v>
      </c>
      <c r="B21" s="474" t="s">
        <v>135</v>
      </c>
      <c r="C21" s="474"/>
      <c r="D21" s="474"/>
      <c r="E21" s="474"/>
      <c r="F21" s="474"/>
      <c r="G21" s="474"/>
    </row>
    <row r="22" spans="1:14" x14ac:dyDescent="0.3">
      <c r="A22" s="67" t="s">
        <v>405</v>
      </c>
      <c r="B22" s="291" t="s">
        <v>136</v>
      </c>
      <c r="C22" s="292"/>
      <c r="D22" s="292"/>
      <c r="E22" s="292"/>
      <c r="F22" s="287"/>
      <c r="G22" s="290"/>
    </row>
    <row r="23" spans="1:14" x14ac:dyDescent="0.3">
      <c r="A23" s="67" t="s">
        <v>406</v>
      </c>
      <c r="B23" s="291" t="s">
        <v>137</v>
      </c>
      <c r="C23" s="292"/>
      <c r="D23" s="292"/>
      <c r="E23" s="292"/>
      <c r="F23" s="287"/>
      <c r="G23" s="290"/>
    </row>
    <row r="24" spans="1:14" x14ac:dyDescent="0.3">
      <c r="A24" s="67" t="s">
        <v>407</v>
      </c>
      <c r="B24" s="291" t="s">
        <v>69</v>
      </c>
      <c r="C24" s="292"/>
      <c r="D24" s="292"/>
      <c r="E24" s="292"/>
      <c r="F24" s="287"/>
      <c r="G24" s="290"/>
      <c r="H24" s="125"/>
    </row>
    <row r="25" spans="1:14" ht="83.4" x14ac:dyDescent="0.3">
      <c r="A25" s="293" t="s">
        <v>408</v>
      </c>
      <c r="B25" s="294"/>
      <c r="C25" s="295" t="s">
        <v>635</v>
      </c>
      <c r="D25" s="296" t="s">
        <v>636</v>
      </c>
      <c r="E25" s="297" t="s">
        <v>131</v>
      </c>
      <c r="F25" s="287"/>
      <c r="G25" s="290"/>
      <c r="H25" s="479"/>
      <c r="I25" s="480"/>
      <c r="J25" s="480"/>
      <c r="K25" s="480"/>
      <c r="L25" s="480"/>
      <c r="M25" s="480"/>
      <c r="N25" s="480"/>
    </row>
    <row r="26" spans="1:14" ht="28.2" x14ac:dyDescent="0.3">
      <c r="A26" s="293" t="s">
        <v>647</v>
      </c>
      <c r="B26" s="294"/>
      <c r="C26" s="295" t="s">
        <v>637</v>
      </c>
      <c r="D26" s="296" t="s">
        <v>642</v>
      </c>
      <c r="E26" s="297" t="s">
        <v>130</v>
      </c>
      <c r="F26" s="287"/>
      <c r="G26" s="290"/>
      <c r="H26" s="479"/>
      <c r="I26" s="480"/>
      <c r="J26" s="480"/>
      <c r="K26" s="480"/>
      <c r="L26" s="480"/>
      <c r="M26" s="480"/>
      <c r="N26" s="480"/>
    </row>
    <row r="27" spans="1:14" ht="28.2" x14ac:dyDescent="0.3">
      <c r="A27" s="293" t="s">
        <v>648</v>
      </c>
      <c r="B27" s="294"/>
      <c r="C27" s="295" t="s">
        <v>638</v>
      </c>
      <c r="D27" s="296" t="s">
        <v>643</v>
      </c>
      <c r="E27" s="297" t="s">
        <v>130</v>
      </c>
      <c r="F27" s="287"/>
      <c r="G27" s="290"/>
      <c r="H27" s="479"/>
      <c r="I27" s="480"/>
      <c r="J27" s="480"/>
      <c r="K27" s="480"/>
      <c r="L27" s="480"/>
      <c r="M27" s="480"/>
      <c r="N27" s="480"/>
    </row>
    <row r="28" spans="1:14" ht="27.6" x14ac:dyDescent="0.3">
      <c r="A28" s="293" t="s">
        <v>649</v>
      </c>
      <c r="B28" s="294"/>
      <c r="C28" s="295" t="s">
        <v>639</v>
      </c>
      <c r="D28" s="296" t="s">
        <v>644</v>
      </c>
      <c r="E28" s="297" t="s">
        <v>130</v>
      </c>
      <c r="F28" s="287"/>
      <c r="G28" s="290"/>
      <c r="H28" s="479"/>
      <c r="I28" s="480"/>
      <c r="J28" s="480"/>
      <c r="K28" s="480"/>
      <c r="L28" s="480"/>
      <c r="M28" s="480"/>
      <c r="N28" s="480"/>
    </row>
    <row r="29" spans="1:14" x14ac:dyDescent="0.3">
      <c r="A29" s="293" t="s">
        <v>651</v>
      </c>
      <c r="B29" s="294"/>
      <c r="C29" s="295" t="s">
        <v>640</v>
      </c>
      <c r="D29" s="296" t="s">
        <v>645</v>
      </c>
      <c r="E29" s="297" t="s">
        <v>130</v>
      </c>
      <c r="F29" s="287"/>
      <c r="G29" s="290"/>
      <c r="H29" s="479"/>
      <c r="I29" s="480"/>
      <c r="J29" s="480"/>
      <c r="K29" s="480"/>
      <c r="L29" s="480"/>
      <c r="M29" s="480"/>
      <c r="N29" s="480"/>
    </row>
    <row r="30" spans="1:14" x14ac:dyDescent="0.3">
      <c r="A30" s="293" t="s">
        <v>650</v>
      </c>
      <c r="B30" s="294"/>
      <c r="C30" s="298" t="s">
        <v>641</v>
      </c>
      <c r="D30" s="298" t="s">
        <v>646</v>
      </c>
      <c r="E30" s="297" t="s">
        <v>130</v>
      </c>
      <c r="F30" s="287"/>
      <c r="G30" s="290"/>
      <c r="H30" s="479"/>
      <c r="I30" s="480"/>
      <c r="J30" s="480"/>
      <c r="K30" s="480"/>
      <c r="L30" s="480"/>
      <c r="M30" s="480"/>
      <c r="N30" s="480"/>
    </row>
    <row r="31" spans="1:14" x14ac:dyDescent="0.3">
      <c r="A31" s="67"/>
      <c r="B31" s="476" t="s">
        <v>514</v>
      </c>
      <c r="C31" s="477"/>
      <c r="D31" s="477"/>
      <c r="E31" s="477"/>
      <c r="F31" s="478"/>
      <c r="G31" s="476" t="s">
        <v>975</v>
      </c>
      <c r="H31" s="478"/>
    </row>
    <row r="32" spans="1:14" x14ac:dyDescent="0.3">
      <c r="A32" s="67"/>
      <c r="B32" s="299"/>
      <c r="C32" s="483" t="s">
        <v>533</v>
      </c>
      <c r="D32" s="484"/>
      <c r="E32" s="485"/>
      <c r="F32" s="287"/>
      <c r="G32" s="481"/>
      <c r="H32" s="482"/>
    </row>
    <row r="33" spans="1:8" x14ac:dyDescent="0.3">
      <c r="A33" s="67"/>
      <c r="B33" s="299"/>
      <c r="C33" s="483" t="s">
        <v>534</v>
      </c>
      <c r="D33" s="484"/>
      <c r="E33" s="485"/>
      <c r="F33" s="287"/>
      <c r="G33" s="481"/>
      <c r="H33" s="482"/>
    </row>
    <row r="34" spans="1:8" x14ac:dyDescent="0.3">
      <c r="A34" s="67"/>
      <c r="B34" s="299"/>
      <c r="C34" s="483" t="s">
        <v>535</v>
      </c>
      <c r="D34" s="484"/>
      <c r="E34" s="485"/>
      <c r="F34" s="287"/>
      <c r="G34" s="481"/>
      <c r="H34" s="482"/>
    </row>
    <row r="35" spans="1:8" ht="29.25" customHeight="1" x14ac:dyDescent="0.3">
      <c r="A35" s="2"/>
      <c r="B35" s="292" t="s">
        <v>516</v>
      </c>
      <c r="C35" s="470" t="s">
        <v>515</v>
      </c>
      <c r="D35" s="471"/>
      <c r="E35" s="472"/>
      <c r="F35" s="287"/>
      <c r="G35" s="468"/>
      <c r="H35" s="469"/>
    </row>
    <row r="36" spans="1:8" ht="43.5" customHeight="1" x14ac:dyDescent="0.3">
      <c r="A36" s="2"/>
      <c r="B36" s="292" t="s">
        <v>517</v>
      </c>
      <c r="C36" s="470" t="s">
        <v>518</v>
      </c>
      <c r="D36" s="471"/>
      <c r="E36" s="472"/>
      <c r="F36" s="287"/>
      <c r="G36" s="468"/>
      <c r="H36" s="469"/>
    </row>
    <row r="37" spans="1:8" ht="29.25" customHeight="1" x14ac:dyDescent="0.3">
      <c r="A37" s="2"/>
      <c r="B37" s="292" t="s">
        <v>519</v>
      </c>
      <c r="C37" s="470" t="s">
        <v>520</v>
      </c>
      <c r="D37" s="471"/>
      <c r="E37" s="472"/>
      <c r="F37" s="287"/>
      <c r="G37" s="468"/>
      <c r="H37" s="469"/>
    </row>
    <row r="38" spans="1:8" ht="29.25" customHeight="1" x14ac:dyDescent="0.3">
      <c r="A38" s="2"/>
      <c r="B38" s="292" t="s">
        <v>521</v>
      </c>
      <c r="C38" s="470" t="s">
        <v>525</v>
      </c>
      <c r="D38" s="471"/>
      <c r="E38" s="472"/>
      <c r="F38" s="287"/>
      <c r="G38" s="468"/>
      <c r="H38" s="469"/>
    </row>
    <row r="39" spans="1:8" ht="29.25" customHeight="1" x14ac:dyDescent="0.3">
      <c r="A39" s="2"/>
      <c r="B39" s="292" t="s">
        <v>522</v>
      </c>
      <c r="C39" s="470" t="s">
        <v>526</v>
      </c>
      <c r="D39" s="471"/>
      <c r="E39" s="472"/>
      <c r="F39" s="287"/>
      <c r="G39" s="468"/>
      <c r="H39" s="469"/>
    </row>
    <row r="40" spans="1:8" ht="29.25" customHeight="1" x14ac:dyDescent="0.3">
      <c r="A40" s="2"/>
      <c r="B40" s="292" t="s">
        <v>523</v>
      </c>
      <c r="C40" s="470" t="s">
        <v>527</v>
      </c>
      <c r="D40" s="471"/>
      <c r="E40" s="472"/>
      <c r="F40" s="287"/>
      <c r="G40" s="468"/>
      <c r="H40" s="469"/>
    </row>
    <row r="41" spans="1:8" ht="29.25" customHeight="1" x14ac:dyDescent="0.3">
      <c r="A41" s="2"/>
      <c r="B41" s="292" t="s">
        <v>524</v>
      </c>
      <c r="C41" s="470" t="s">
        <v>528</v>
      </c>
      <c r="D41" s="471"/>
      <c r="E41" s="472"/>
      <c r="F41" s="287"/>
      <c r="G41" s="468"/>
      <c r="H41" s="469"/>
    </row>
    <row r="42" spans="1:8" ht="29.25" customHeight="1" x14ac:dyDescent="0.3">
      <c r="A42" s="2"/>
      <c r="B42" s="292" t="s">
        <v>530</v>
      </c>
      <c r="C42" s="470" t="s">
        <v>529</v>
      </c>
      <c r="D42" s="471"/>
      <c r="E42" s="472"/>
      <c r="F42" s="287"/>
      <c r="G42" s="468"/>
      <c r="H42" s="469"/>
    </row>
    <row r="43" spans="1:8" ht="29.25" customHeight="1" x14ac:dyDescent="0.3">
      <c r="A43" s="2"/>
      <c r="B43" s="292" t="s">
        <v>531</v>
      </c>
      <c r="C43" s="470" t="s">
        <v>532</v>
      </c>
      <c r="D43" s="471"/>
      <c r="E43" s="472"/>
      <c r="F43" s="287"/>
      <c r="G43" s="468"/>
      <c r="H43" s="469"/>
    </row>
  </sheetData>
  <sheetProtection algorithmName="SHA-512" hashValue="6u9UannaDGf286B7TBUjQGHjEVMEG06D+baghZA9wpK69xn+vjOqLNj1gDPE+NJfb7Es7eWCqbGgY0fH4tOcYA==" saltValue="IhVK9pauLEKTCbPtjQnigw==" spinCount="100000" sheet="1" formatRows="0"/>
  <dataConsolidate/>
  <mergeCells count="32">
    <mergeCell ref="C37:E37"/>
    <mergeCell ref="C38:E38"/>
    <mergeCell ref="C32:E32"/>
    <mergeCell ref="C33:E33"/>
    <mergeCell ref="C34:E34"/>
    <mergeCell ref="B31:F31"/>
    <mergeCell ref="G31:H31"/>
    <mergeCell ref="H25:N30"/>
    <mergeCell ref="C35:E35"/>
    <mergeCell ref="C36:E36"/>
    <mergeCell ref="G32:H32"/>
    <mergeCell ref="G33:H33"/>
    <mergeCell ref="G34:H34"/>
    <mergeCell ref="G35:H35"/>
    <mergeCell ref="B5:G5"/>
    <mergeCell ref="B21:G21"/>
    <mergeCell ref="F9:F16"/>
    <mergeCell ref="D9:D12"/>
    <mergeCell ref="D13:D16"/>
    <mergeCell ref="C39:E39"/>
    <mergeCell ref="C40:E40"/>
    <mergeCell ref="C41:E41"/>
    <mergeCell ref="C42:E42"/>
    <mergeCell ref="C43:E43"/>
    <mergeCell ref="G41:H41"/>
    <mergeCell ref="G42:H42"/>
    <mergeCell ref="G43:H43"/>
    <mergeCell ref="G36:H36"/>
    <mergeCell ref="G37:H37"/>
    <mergeCell ref="G38:H38"/>
    <mergeCell ref="G39:H39"/>
    <mergeCell ref="G40:H40"/>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type="decimal" allowBlank="1" showInputMessage="1" showErrorMessage="1" sqref="G6 G7 G10:G12 G14:G16 G17 G18 G20 G22:G30 G32:G43" xr:uid="{9BE4B303-7638-4342-B915-1976B054523A}">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J43"/>
  <sheetViews>
    <sheetView showGridLines="0" topLeftCell="A3" zoomScaleNormal="100" workbookViewId="0">
      <selection activeCell="D5" sqref="D5"/>
    </sheetView>
  </sheetViews>
  <sheetFormatPr defaultColWidth="12.59765625" defaultRowHeight="15.6" x14ac:dyDescent="0.3"/>
  <cols>
    <col min="1" max="1" width="4.69921875" style="180" customWidth="1"/>
    <col min="2" max="2" width="50" style="74" customWidth="1"/>
    <col min="3" max="3" width="10.3984375" style="5" customWidth="1"/>
    <col min="4" max="4" width="49.8984375" style="74" customWidth="1"/>
    <col min="5" max="10" width="7.59765625" style="5" customWidth="1"/>
    <col min="11" max="16384" width="12.59765625" style="5"/>
  </cols>
  <sheetData>
    <row r="2" spans="1:10" x14ac:dyDescent="0.3">
      <c r="A2" s="177" t="s">
        <v>295</v>
      </c>
      <c r="B2" s="3" t="s">
        <v>181</v>
      </c>
    </row>
    <row r="3" spans="1:10" ht="31.2" x14ac:dyDescent="0.3">
      <c r="A3" s="178" t="s">
        <v>75</v>
      </c>
      <c r="B3" s="98" t="s">
        <v>150</v>
      </c>
      <c r="C3" s="98" t="s">
        <v>203</v>
      </c>
      <c r="D3" s="98" t="s">
        <v>151</v>
      </c>
      <c r="E3" s="125"/>
    </row>
    <row r="4" spans="1:10" ht="78" x14ac:dyDescent="0.3">
      <c r="A4" s="179" t="s">
        <v>857</v>
      </c>
      <c r="B4" s="231" t="s">
        <v>209</v>
      </c>
      <c r="C4" s="193"/>
      <c r="D4" s="219"/>
    </row>
    <row r="5" spans="1:10" ht="104.25" customHeight="1" x14ac:dyDescent="0.3">
      <c r="A5" s="179" t="s">
        <v>858</v>
      </c>
      <c r="B5" s="231" t="s">
        <v>179</v>
      </c>
      <c r="C5" s="193"/>
      <c r="D5" s="219"/>
    </row>
    <row r="6" spans="1:10" ht="39.75" customHeight="1" x14ac:dyDescent="0.3">
      <c r="A6" s="179" t="s">
        <v>296</v>
      </c>
      <c r="B6" s="231" t="s">
        <v>161</v>
      </c>
      <c r="C6" s="193"/>
      <c r="D6" s="219"/>
    </row>
    <row r="7" spans="1:10" ht="38.25" customHeight="1" x14ac:dyDescent="0.3">
      <c r="A7" s="179" t="s">
        <v>859</v>
      </c>
      <c r="B7" s="231" t="s">
        <v>170</v>
      </c>
      <c r="C7" s="193"/>
      <c r="D7" s="219"/>
    </row>
    <row r="8" spans="1:10" ht="132.75" customHeight="1" x14ac:dyDescent="0.3">
      <c r="A8" s="179" t="s">
        <v>297</v>
      </c>
      <c r="B8" s="232" t="s">
        <v>864</v>
      </c>
      <c r="C8" s="193"/>
      <c r="D8" s="219"/>
      <c r="E8" s="486"/>
      <c r="F8" s="487"/>
      <c r="G8" s="487"/>
      <c r="H8" s="487"/>
      <c r="I8" s="487"/>
      <c r="J8" s="487"/>
    </row>
    <row r="9" spans="1:10" ht="111" customHeight="1" x14ac:dyDescent="0.3">
      <c r="A9" s="179" t="s">
        <v>860</v>
      </c>
      <c r="B9" s="231" t="s">
        <v>554</v>
      </c>
      <c r="C9" s="193"/>
      <c r="D9" s="219"/>
    </row>
    <row r="10" spans="1:10" ht="30.75" customHeight="1" x14ac:dyDescent="0.3">
      <c r="A10" s="179" t="s">
        <v>298</v>
      </c>
      <c r="B10" s="231" t="s">
        <v>163</v>
      </c>
      <c r="C10" s="193"/>
      <c r="D10" s="219"/>
    </row>
    <row r="11" spans="1:10" ht="30.75" customHeight="1" x14ac:dyDescent="0.3">
      <c r="A11" s="179" t="s">
        <v>299</v>
      </c>
      <c r="B11" s="231" t="s">
        <v>164</v>
      </c>
      <c r="C11" s="193"/>
      <c r="D11" s="219"/>
    </row>
    <row r="12" spans="1:10" ht="65.25" customHeight="1" x14ac:dyDescent="0.3">
      <c r="A12" s="179" t="s">
        <v>300</v>
      </c>
      <c r="B12" s="231" t="s">
        <v>180</v>
      </c>
      <c r="C12" s="193"/>
      <c r="D12" s="219"/>
    </row>
    <row r="13" spans="1:10" ht="48" customHeight="1" x14ac:dyDescent="0.3">
      <c r="A13" s="179" t="s">
        <v>861</v>
      </c>
      <c r="B13" s="231" t="s">
        <v>162</v>
      </c>
      <c r="C13" s="193"/>
      <c r="D13" s="219"/>
    </row>
    <row r="14" spans="1:10" ht="31.2" x14ac:dyDescent="0.3">
      <c r="A14" s="179" t="s">
        <v>301</v>
      </c>
      <c r="B14" s="231" t="s">
        <v>173</v>
      </c>
      <c r="C14" s="193"/>
      <c r="D14" s="219"/>
    </row>
    <row r="15" spans="1:10" ht="39" customHeight="1" x14ac:dyDescent="0.3">
      <c r="A15" s="179" t="s">
        <v>302</v>
      </c>
      <c r="B15" s="231" t="s">
        <v>175</v>
      </c>
      <c r="C15" s="193"/>
      <c r="D15" s="219"/>
    </row>
    <row r="16" spans="1:10" ht="51.75" customHeight="1" x14ac:dyDescent="0.3">
      <c r="A16" s="179" t="s">
        <v>303</v>
      </c>
      <c r="B16" s="231" t="s">
        <v>210</v>
      </c>
      <c r="C16" s="193"/>
      <c r="D16" s="219"/>
    </row>
    <row r="17" spans="1:4" ht="71.25" customHeight="1" x14ac:dyDescent="0.3">
      <c r="A17" s="179" t="s">
        <v>304</v>
      </c>
      <c r="B17" s="231" t="s">
        <v>165</v>
      </c>
      <c r="C17" s="193"/>
      <c r="D17" s="219"/>
    </row>
    <row r="18" spans="1:4" ht="165.75" customHeight="1" x14ac:dyDescent="0.3">
      <c r="A18" s="179" t="s">
        <v>305</v>
      </c>
      <c r="B18" s="231" t="s">
        <v>166</v>
      </c>
      <c r="C18" s="193"/>
      <c r="D18" s="219"/>
    </row>
    <row r="19" spans="1:4" ht="66.75" customHeight="1" x14ac:dyDescent="0.3">
      <c r="A19" s="179" t="s">
        <v>306</v>
      </c>
      <c r="B19" s="231" t="s">
        <v>167</v>
      </c>
      <c r="C19" s="193"/>
      <c r="D19" s="219"/>
    </row>
    <row r="20" spans="1:4" ht="173.25" customHeight="1" x14ac:dyDescent="0.3">
      <c r="A20" s="179" t="s">
        <v>862</v>
      </c>
      <c r="B20" s="231" t="s">
        <v>168</v>
      </c>
      <c r="C20" s="193"/>
      <c r="D20" s="219"/>
    </row>
    <row r="21" spans="1:4" ht="54.75" customHeight="1" x14ac:dyDescent="0.3">
      <c r="A21" s="179" t="s">
        <v>307</v>
      </c>
      <c r="B21" s="231" t="s">
        <v>169</v>
      </c>
      <c r="C21" s="193"/>
      <c r="D21" s="219"/>
    </row>
    <row r="22" spans="1:4" ht="87.75" customHeight="1" x14ac:dyDescent="0.3">
      <c r="A22" s="179" t="s">
        <v>308</v>
      </c>
      <c r="B22" s="231" t="s">
        <v>174</v>
      </c>
      <c r="C22" s="193"/>
      <c r="D22" s="219"/>
    </row>
    <row r="23" spans="1:4" ht="39.75" customHeight="1" x14ac:dyDescent="0.3">
      <c r="A23" s="179" t="s">
        <v>309</v>
      </c>
      <c r="B23" s="231" t="s">
        <v>211</v>
      </c>
      <c r="C23" s="193"/>
      <c r="D23" s="219"/>
    </row>
    <row r="24" spans="1:4" ht="59.25" customHeight="1" x14ac:dyDescent="0.3">
      <c r="A24" s="179" t="s">
        <v>310</v>
      </c>
      <c r="B24" s="231" t="s">
        <v>176</v>
      </c>
      <c r="C24" s="193"/>
      <c r="D24" s="219"/>
    </row>
    <row r="25" spans="1:4" ht="76.5" customHeight="1" x14ac:dyDescent="0.3">
      <c r="A25" s="179" t="s">
        <v>311</v>
      </c>
      <c r="B25" s="231" t="s">
        <v>177</v>
      </c>
      <c r="C25" s="193"/>
      <c r="D25" s="219"/>
    </row>
    <row r="26" spans="1:4" ht="72" customHeight="1" x14ac:dyDescent="0.3">
      <c r="A26" s="179" t="s">
        <v>312</v>
      </c>
      <c r="B26" s="231" t="s">
        <v>215</v>
      </c>
      <c r="C26" s="193"/>
      <c r="D26" s="219"/>
    </row>
    <row r="27" spans="1:4" ht="42" customHeight="1" x14ac:dyDescent="0.3">
      <c r="A27" s="179" t="s">
        <v>313</v>
      </c>
      <c r="B27" s="231" t="s">
        <v>178</v>
      </c>
      <c r="C27" s="193"/>
      <c r="D27" s="219"/>
    </row>
    <row r="28" spans="1:4" ht="38.25" customHeight="1" x14ac:dyDescent="0.3">
      <c r="A28" s="179" t="s">
        <v>314</v>
      </c>
      <c r="B28" s="231" t="s">
        <v>212</v>
      </c>
      <c r="C28" s="193"/>
      <c r="D28" s="219"/>
    </row>
    <row r="29" spans="1:4" ht="36" customHeight="1" x14ac:dyDescent="0.3">
      <c r="A29" s="179" t="s">
        <v>315</v>
      </c>
      <c r="B29" s="231" t="s">
        <v>213</v>
      </c>
      <c r="C29" s="193"/>
      <c r="D29" s="219"/>
    </row>
    <row r="30" spans="1:4" ht="70.5" customHeight="1" x14ac:dyDescent="0.3">
      <c r="A30" s="179" t="s">
        <v>409</v>
      </c>
      <c r="B30" s="231" t="s">
        <v>214</v>
      </c>
      <c r="C30" s="193"/>
      <c r="D30" s="219"/>
    </row>
    <row r="31" spans="1:4" ht="66.75" customHeight="1" x14ac:dyDescent="0.3">
      <c r="A31" s="179" t="s">
        <v>410</v>
      </c>
      <c r="B31" s="231" t="s">
        <v>218</v>
      </c>
      <c r="C31" s="193"/>
      <c r="D31" s="219"/>
    </row>
    <row r="32" spans="1:4" ht="76.5" customHeight="1" x14ac:dyDescent="0.3">
      <c r="A32" s="179" t="s">
        <v>411</v>
      </c>
      <c r="B32" s="231" t="s">
        <v>219</v>
      </c>
      <c r="C32" s="193"/>
      <c r="D32" s="219"/>
    </row>
    <row r="33" spans="1:4" ht="63" customHeight="1" x14ac:dyDescent="0.3">
      <c r="A33" s="179" t="s">
        <v>412</v>
      </c>
      <c r="B33" s="231" t="s">
        <v>217</v>
      </c>
      <c r="C33" s="193"/>
      <c r="D33" s="219"/>
    </row>
    <row r="34" spans="1:4" ht="93.75" customHeight="1" x14ac:dyDescent="0.3">
      <c r="A34" s="179" t="s">
        <v>413</v>
      </c>
      <c r="B34" s="231" t="s">
        <v>216</v>
      </c>
      <c r="C34" s="193"/>
      <c r="D34" s="219"/>
    </row>
    <row r="35" spans="1:4" ht="66" customHeight="1" x14ac:dyDescent="0.3">
      <c r="A35" s="179" t="s">
        <v>414</v>
      </c>
      <c r="B35" s="231" t="s">
        <v>171</v>
      </c>
      <c r="C35" s="193"/>
      <c r="D35" s="219"/>
    </row>
    <row r="36" spans="1:4" ht="66" customHeight="1" x14ac:dyDescent="0.3">
      <c r="A36" s="179" t="s">
        <v>415</v>
      </c>
      <c r="B36" s="231" t="s">
        <v>220</v>
      </c>
      <c r="C36" s="193"/>
      <c r="D36" s="219"/>
    </row>
    <row r="37" spans="1:4" ht="63.75" customHeight="1" x14ac:dyDescent="0.3">
      <c r="A37" s="179" t="s">
        <v>416</v>
      </c>
      <c r="B37" s="231" t="s">
        <v>172</v>
      </c>
      <c r="C37" s="193"/>
      <c r="D37" s="219"/>
    </row>
    <row r="38" spans="1:4" ht="60.75" customHeight="1" x14ac:dyDescent="0.3">
      <c r="A38" s="179" t="s">
        <v>914</v>
      </c>
      <c r="B38" s="231" t="s">
        <v>925</v>
      </c>
      <c r="C38" s="193"/>
      <c r="D38" s="219"/>
    </row>
    <row r="39" spans="1:4" ht="20.25" customHeight="1" x14ac:dyDescent="0.3">
      <c r="A39" s="179" t="s">
        <v>915</v>
      </c>
      <c r="B39" s="231" t="s">
        <v>916</v>
      </c>
      <c r="C39" s="193"/>
      <c r="D39" s="219"/>
    </row>
    <row r="40" spans="1:4" ht="33.75" customHeight="1" x14ac:dyDescent="0.3">
      <c r="A40" s="179" t="s">
        <v>917</v>
      </c>
      <c r="B40" s="231" t="s">
        <v>918</v>
      </c>
      <c r="C40" s="193"/>
      <c r="D40" s="219"/>
    </row>
    <row r="41" spans="1:4" ht="24.75" customHeight="1" x14ac:dyDescent="0.3">
      <c r="A41" s="179" t="s">
        <v>919</v>
      </c>
      <c r="B41" s="231" t="s">
        <v>920</v>
      </c>
      <c r="C41" s="193"/>
      <c r="D41" s="219"/>
    </row>
    <row r="42" spans="1:4" ht="27.75" customHeight="1" x14ac:dyDescent="0.3">
      <c r="A42" s="179" t="s">
        <v>921</v>
      </c>
      <c r="B42" s="231" t="s">
        <v>922</v>
      </c>
      <c r="C42" s="193"/>
      <c r="D42" s="219"/>
    </row>
    <row r="43" spans="1:4" ht="28.2" customHeight="1" x14ac:dyDescent="0.3">
      <c r="A43" s="179" t="s">
        <v>923</v>
      </c>
      <c r="B43" s="231" t="s">
        <v>924</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C4:C37</xm:sqref>
        </x14:dataValidation>
        <x14:dataValidation type="list" allowBlank="1" showInputMessage="1" showErrorMessage="1" xr:uid="{C2C0A978-165E-4D71-8440-196C1955B1DB}">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zoomScale="79" zoomScaleNormal="87" workbookViewId="0">
      <selection activeCell="L17" sqref="L17"/>
    </sheetView>
  </sheetViews>
  <sheetFormatPr defaultColWidth="9" defaultRowHeight="12" x14ac:dyDescent="0.25"/>
  <cols>
    <col min="1" max="1" width="4.3984375" style="110" customWidth="1"/>
    <col min="2" max="2" width="13.59765625" style="110" customWidth="1"/>
    <col min="3" max="3" width="12.19921875" style="110" customWidth="1"/>
    <col min="4" max="4" width="8.19921875" style="110" customWidth="1"/>
    <col min="5" max="5" width="10.19921875" style="110" customWidth="1"/>
    <col min="6" max="6" width="9.09765625" style="110" customWidth="1"/>
    <col min="7" max="7" width="9.8984375" style="110" customWidth="1"/>
    <col min="8" max="8" width="9.69921875" style="110" customWidth="1"/>
    <col min="9" max="9" width="14.5" style="110" customWidth="1"/>
    <col min="10" max="10" width="20.09765625" style="110" customWidth="1"/>
    <col min="11" max="11" width="16.5" style="110" customWidth="1"/>
    <col min="12" max="12" width="41.59765625" style="110" customWidth="1"/>
    <col min="13" max="13" width="17.8984375" style="110" customWidth="1"/>
    <col min="14" max="14" width="13" style="110" customWidth="1"/>
    <col min="15" max="15" width="9" style="110"/>
    <col min="16" max="16" width="16" style="110" customWidth="1"/>
    <col min="17" max="16384" width="9" style="110"/>
  </cols>
  <sheetData>
    <row r="2" spans="1:13" x14ac:dyDescent="0.25">
      <c r="A2" s="264" t="s">
        <v>689</v>
      </c>
      <c r="B2" s="264" t="s">
        <v>688</v>
      </c>
      <c r="C2" s="255"/>
      <c r="D2" s="255"/>
      <c r="E2" s="255"/>
      <c r="F2" s="255"/>
      <c r="G2" s="255"/>
      <c r="H2" s="255"/>
      <c r="I2" s="255"/>
      <c r="J2" s="255"/>
      <c r="K2" s="255"/>
      <c r="L2" s="114"/>
      <c r="M2" s="117"/>
    </row>
    <row r="3" spans="1:13" s="113" customFormat="1" x14ac:dyDescent="0.25">
      <c r="A3" s="265"/>
      <c r="B3" s="489" t="s">
        <v>708</v>
      </c>
      <c r="C3" s="489"/>
      <c r="D3" s="489"/>
      <c r="E3" s="489"/>
      <c r="F3" s="489"/>
      <c r="G3" s="489"/>
      <c r="H3" s="489"/>
      <c r="I3" s="489"/>
      <c r="J3" s="489"/>
      <c r="K3" s="489"/>
      <c r="L3" s="112"/>
      <c r="M3" s="118"/>
    </row>
    <row r="4" spans="1:13" s="113" customFormat="1" x14ac:dyDescent="0.25">
      <c r="A4" s="265"/>
      <c r="B4" s="489" t="s">
        <v>709</v>
      </c>
      <c r="C4" s="489"/>
      <c r="D4" s="489"/>
      <c r="E4" s="489"/>
      <c r="F4" s="489"/>
      <c r="G4" s="489"/>
      <c r="H4" s="489"/>
      <c r="I4" s="489"/>
      <c r="J4" s="489"/>
      <c r="K4" s="489"/>
      <c r="L4" s="112"/>
      <c r="M4" s="118"/>
    </row>
    <row r="5" spans="1:13" s="113" customFormat="1" x14ac:dyDescent="0.25">
      <c r="A5" s="265"/>
      <c r="B5" s="489" t="s">
        <v>710</v>
      </c>
      <c r="C5" s="489"/>
      <c r="D5" s="489"/>
      <c r="E5" s="489"/>
      <c r="F5" s="489"/>
      <c r="G5" s="489"/>
      <c r="H5" s="489"/>
      <c r="I5" s="489"/>
      <c r="J5" s="489"/>
      <c r="K5" s="489"/>
      <c r="L5" s="112"/>
      <c r="M5" s="118"/>
    </row>
    <row r="6" spans="1:13" s="113" customFormat="1" x14ac:dyDescent="0.25">
      <c r="A6" s="265"/>
      <c r="B6" s="489" t="s">
        <v>711</v>
      </c>
      <c r="C6" s="489"/>
      <c r="D6" s="489"/>
      <c r="E6" s="489"/>
      <c r="F6" s="489"/>
      <c r="G6" s="489"/>
      <c r="H6" s="489"/>
      <c r="I6" s="489"/>
      <c r="J6" s="489"/>
      <c r="K6" s="489"/>
      <c r="L6" s="112"/>
      <c r="M6" s="118"/>
    </row>
    <row r="7" spans="1:13" s="113" customFormat="1" x14ac:dyDescent="0.25">
      <c r="A7" s="265"/>
      <c r="B7" s="489" t="s">
        <v>712</v>
      </c>
      <c r="C7" s="489"/>
      <c r="D7" s="489"/>
      <c r="E7" s="489"/>
      <c r="F7" s="489"/>
      <c r="G7" s="489"/>
      <c r="H7" s="489"/>
      <c r="I7" s="489"/>
      <c r="J7" s="489"/>
      <c r="K7" s="489"/>
      <c r="L7" s="112"/>
      <c r="M7" s="118"/>
    </row>
    <row r="8" spans="1:13" x14ac:dyDescent="0.25">
      <c r="B8" s="114"/>
      <c r="C8" s="114"/>
      <c r="D8" s="114"/>
      <c r="E8" s="114"/>
      <c r="F8" s="114"/>
      <c r="G8" s="114"/>
      <c r="H8" s="114"/>
      <c r="I8" s="114"/>
      <c r="J8" s="114"/>
      <c r="K8" s="114"/>
      <c r="L8" s="114"/>
      <c r="M8" s="117"/>
    </row>
    <row r="9" spans="1:13" x14ac:dyDescent="0.25">
      <c r="B9" s="488" t="s">
        <v>653</v>
      </c>
      <c r="C9" s="488"/>
      <c r="D9" s="488"/>
      <c r="E9" s="488"/>
      <c r="F9" s="488"/>
      <c r="G9" s="488"/>
      <c r="H9" s="488"/>
      <c r="I9" s="488"/>
      <c r="J9" s="488"/>
      <c r="K9" s="488"/>
      <c r="L9" s="488"/>
      <c r="M9" s="119"/>
    </row>
    <row r="10" spans="1:13" x14ac:dyDescent="0.25">
      <c r="B10" s="488" t="s">
        <v>654</v>
      </c>
      <c r="C10" s="488"/>
      <c r="D10" s="488"/>
      <c r="E10" s="488" t="s">
        <v>655</v>
      </c>
      <c r="F10" s="488"/>
      <c r="G10" s="488"/>
      <c r="H10" s="488" t="s">
        <v>656</v>
      </c>
      <c r="I10" s="488"/>
      <c r="J10" s="252" t="s">
        <v>657</v>
      </c>
      <c r="K10" s="253" t="s">
        <v>658</v>
      </c>
      <c r="L10" s="252" t="s">
        <v>659</v>
      </c>
      <c r="M10" s="117"/>
    </row>
    <row r="11" spans="1:13" ht="55.5" customHeight="1" x14ac:dyDescent="0.25">
      <c r="B11" s="496" t="s">
        <v>692</v>
      </c>
      <c r="C11" s="496"/>
      <c r="D11" s="496"/>
      <c r="E11" s="497" t="s">
        <v>660</v>
      </c>
      <c r="F11" s="497"/>
      <c r="G11" s="497"/>
      <c r="H11" s="497" t="s">
        <v>661</v>
      </c>
      <c r="I11" s="497"/>
      <c r="J11" s="254" t="s">
        <v>690</v>
      </c>
      <c r="K11" s="268"/>
      <c r="L11" s="269"/>
      <c r="M11" s="117"/>
    </row>
    <row r="12" spans="1:13" x14ac:dyDescent="0.25">
      <c r="B12" s="488" t="s">
        <v>662</v>
      </c>
      <c r="C12" s="488"/>
      <c r="D12" s="488"/>
      <c r="E12" s="488"/>
      <c r="F12" s="488"/>
      <c r="G12" s="488"/>
      <c r="H12" s="488"/>
      <c r="I12" s="488"/>
      <c r="J12" s="488"/>
      <c r="K12" s="488"/>
      <c r="L12" s="488"/>
      <c r="M12" s="119"/>
    </row>
    <row r="13" spans="1:13" x14ac:dyDescent="0.25">
      <c r="B13" s="488" t="s">
        <v>654</v>
      </c>
      <c r="C13" s="488"/>
      <c r="D13" s="488"/>
      <c r="E13" s="488" t="s">
        <v>655</v>
      </c>
      <c r="F13" s="488"/>
      <c r="G13" s="488"/>
      <c r="H13" s="488" t="s">
        <v>656</v>
      </c>
      <c r="I13" s="488"/>
      <c r="J13" s="252" t="s">
        <v>657</v>
      </c>
      <c r="K13" s="253" t="s">
        <v>658</v>
      </c>
      <c r="L13" s="252" t="s">
        <v>659</v>
      </c>
      <c r="M13" s="117"/>
    </row>
    <row r="14" spans="1:13" ht="103.5" customHeight="1" x14ac:dyDescent="0.25">
      <c r="B14" s="495" t="s">
        <v>693</v>
      </c>
      <c r="C14" s="495"/>
      <c r="D14" s="495"/>
      <c r="E14" s="497" t="s">
        <v>687</v>
      </c>
      <c r="F14" s="497"/>
      <c r="G14" s="497"/>
      <c r="H14" s="497" t="s">
        <v>663</v>
      </c>
      <c r="I14" s="497"/>
      <c r="J14" s="490" t="s">
        <v>691</v>
      </c>
      <c r="K14" s="492"/>
      <c r="L14" s="269"/>
      <c r="M14" s="120"/>
    </row>
    <row r="15" spans="1:13" ht="105" customHeight="1" x14ac:dyDescent="0.25">
      <c r="B15" s="495" t="s">
        <v>694</v>
      </c>
      <c r="C15" s="495"/>
      <c r="D15" s="495"/>
      <c r="E15" s="497"/>
      <c r="F15" s="497"/>
      <c r="G15" s="497"/>
      <c r="H15" s="497"/>
      <c r="I15" s="497"/>
      <c r="J15" s="491"/>
      <c r="K15" s="493"/>
      <c r="L15" s="269"/>
      <c r="M15" s="117"/>
    </row>
    <row r="16" spans="1:13" ht="69" customHeight="1" x14ac:dyDescent="0.25">
      <c r="B16" s="495" t="s">
        <v>695</v>
      </c>
      <c r="C16" s="495"/>
      <c r="D16" s="495"/>
      <c r="E16" s="497"/>
      <c r="F16" s="497"/>
      <c r="G16" s="497"/>
      <c r="H16" s="497"/>
      <c r="I16" s="497"/>
      <c r="J16" s="491"/>
      <c r="K16" s="493"/>
      <c r="L16" s="269"/>
      <c r="M16" s="117"/>
    </row>
    <row r="17" spans="2:13" ht="75.75" customHeight="1" x14ac:dyDescent="0.25">
      <c r="B17" s="495" t="s">
        <v>696</v>
      </c>
      <c r="C17" s="495"/>
      <c r="D17" s="495"/>
      <c r="E17" s="497"/>
      <c r="F17" s="497"/>
      <c r="G17" s="497"/>
      <c r="H17" s="497"/>
      <c r="I17" s="497"/>
      <c r="J17" s="491"/>
      <c r="K17" s="493"/>
      <c r="L17" s="269"/>
      <c r="M17" s="121"/>
    </row>
    <row r="18" spans="2:13" ht="40.5" customHeight="1" x14ac:dyDescent="0.25">
      <c r="B18" s="495" t="s">
        <v>697</v>
      </c>
      <c r="C18" s="495"/>
      <c r="D18" s="495"/>
      <c r="E18" s="497"/>
      <c r="F18" s="497"/>
      <c r="G18" s="497"/>
      <c r="H18" s="497"/>
      <c r="I18" s="497"/>
      <c r="J18" s="491"/>
      <c r="K18" s="493"/>
      <c r="L18" s="270"/>
      <c r="M18" s="117"/>
    </row>
    <row r="19" spans="2:13" ht="90" customHeight="1" x14ac:dyDescent="0.25">
      <c r="B19" s="495" t="s">
        <v>698</v>
      </c>
      <c r="C19" s="495"/>
      <c r="D19" s="495"/>
      <c r="E19" s="497"/>
      <c r="F19" s="497"/>
      <c r="G19" s="497"/>
      <c r="H19" s="497"/>
      <c r="I19" s="497"/>
      <c r="J19" s="491"/>
      <c r="K19" s="493"/>
      <c r="L19" s="269"/>
      <c r="M19" s="117"/>
    </row>
    <row r="20" spans="2:13" ht="55.5" customHeight="1" x14ac:dyDescent="0.25">
      <c r="B20" s="495" t="s">
        <v>699</v>
      </c>
      <c r="C20" s="495"/>
      <c r="D20" s="495"/>
      <c r="E20" s="497"/>
      <c r="F20" s="497"/>
      <c r="G20" s="497"/>
      <c r="H20" s="497"/>
      <c r="I20" s="497"/>
      <c r="J20" s="491"/>
      <c r="K20" s="494"/>
      <c r="L20" s="269"/>
      <c r="M20" s="122"/>
    </row>
    <row r="21" spans="2:13" x14ac:dyDescent="0.25">
      <c r="B21" s="488" t="s">
        <v>664</v>
      </c>
      <c r="C21" s="488"/>
      <c r="D21" s="488"/>
      <c r="E21" s="488"/>
      <c r="F21" s="488"/>
      <c r="G21" s="488"/>
      <c r="H21" s="488"/>
      <c r="I21" s="488"/>
      <c r="J21" s="488"/>
      <c r="K21" s="488"/>
      <c r="L21" s="488"/>
      <c r="M21" s="119"/>
    </row>
    <row r="22" spans="2:13" x14ac:dyDescent="0.25">
      <c r="B22" s="488" t="s">
        <v>654</v>
      </c>
      <c r="C22" s="488"/>
      <c r="D22" s="488"/>
      <c r="E22" s="488" t="s">
        <v>655</v>
      </c>
      <c r="F22" s="488"/>
      <c r="G22" s="488"/>
      <c r="H22" s="488" t="s">
        <v>656</v>
      </c>
      <c r="I22" s="488"/>
      <c r="J22" s="252" t="s">
        <v>657</v>
      </c>
      <c r="K22" s="253" t="s">
        <v>658</v>
      </c>
      <c r="L22" s="252" t="s">
        <v>659</v>
      </c>
      <c r="M22" s="117"/>
    </row>
    <row r="23" spans="2:13" ht="79.5" customHeight="1" x14ac:dyDescent="0.25">
      <c r="B23" s="495" t="s">
        <v>700</v>
      </c>
      <c r="C23" s="495"/>
      <c r="D23" s="495"/>
      <c r="E23" s="497" t="s">
        <v>665</v>
      </c>
      <c r="F23" s="497"/>
      <c r="G23" s="497"/>
      <c r="H23" s="498" t="s">
        <v>666</v>
      </c>
      <c r="I23" s="498"/>
      <c r="J23" s="506" t="s">
        <v>707</v>
      </c>
      <c r="K23" s="500"/>
      <c r="L23" s="271"/>
      <c r="M23" s="117"/>
    </row>
    <row r="24" spans="2:13" ht="103.5" customHeight="1" x14ac:dyDescent="0.25">
      <c r="B24" s="495" t="s">
        <v>701</v>
      </c>
      <c r="C24" s="495"/>
      <c r="D24" s="495"/>
      <c r="E24" s="497"/>
      <c r="F24" s="497"/>
      <c r="G24" s="497"/>
      <c r="H24" s="498"/>
      <c r="I24" s="498"/>
      <c r="J24" s="506"/>
      <c r="K24" s="501"/>
      <c r="L24" s="271"/>
      <c r="M24" s="117"/>
    </row>
    <row r="25" spans="2:13" ht="138" customHeight="1" x14ac:dyDescent="0.25">
      <c r="B25" s="495" t="s">
        <v>702</v>
      </c>
      <c r="C25" s="495"/>
      <c r="D25" s="495"/>
      <c r="E25" s="497"/>
      <c r="F25" s="497"/>
      <c r="G25" s="497"/>
      <c r="H25" s="498"/>
      <c r="I25" s="498"/>
      <c r="J25" s="506"/>
      <c r="K25" s="501"/>
      <c r="L25" s="271"/>
      <c r="M25" s="117"/>
    </row>
    <row r="26" spans="2:13" ht="42" customHeight="1" x14ac:dyDescent="0.25">
      <c r="B26" s="495" t="s">
        <v>703</v>
      </c>
      <c r="C26" s="495"/>
      <c r="D26" s="495"/>
      <c r="E26" s="497"/>
      <c r="F26" s="497"/>
      <c r="G26" s="497"/>
      <c r="H26" s="498"/>
      <c r="I26" s="498"/>
      <c r="J26" s="506"/>
      <c r="K26" s="501"/>
      <c r="L26" s="271"/>
      <c r="M26" s="123"/>
    </row>
    <row r="27" spans="2:13" ht="126" customHeight="1" x14ac:dyDescent="0.25">
      <c r="B27" s="495" t="s">
        <v>704</v>
      </c>
      <c r="C27" s="495"/>
      <c r="D27" s="495"/>
      <c r="E27" s="497"/>
      <c r="F27" s="497"/>
      <c r="G27" s="497"/>
      <c r="H27" s="498"/>
      <c r="I27" s="498"/>
      <c r="J27" s="506"/>
      <c r="K27" s="501"/>
      <c r="L27" s="272"/>
      <c r="M27" s="123"/>
    </row>
    <row r="28" spans="2:13" ht="108" customHeight="1" x14ac:dyDescent="0.25">
      <c r="B28" s="495" t="s">
        <v>705</v>
      </c>
      <c r="C28" s="495"/>
      <c r="D28" s="495"/>
      <c r="E28" s="497"/>
      <c r="F28" s="497"/>
      <c r="G28" s="497"/>
      <c r="H28" s="498"/>
      <c r="I28" s="498"/>
      <c r="J28" s="506"/>
      <c r="K28" s="501"/>
      <c r="L28" s="271"/>
      <c r="M28" s="117"/>
    </row>
    <row r="29" spans="2:13" ht="114.75" customHeight="1" x14ac:dyDescent="0.25">
      <c r="B29" s="495" t="s">
        <v>706</v>
      </c>
      <c r="C29" s="495"/>
      <c r="D29" s="495"/>
      <c r="E29" s="497"/>
      <c r="F29" s="497"/>
      <c r="G29" s="497"/>
      <c r="H29" s="498"/>
      <c r="I29" s="498"/>
      <c r="J29" s="506"/>
      <c r="K29" s="502"/>
      <c r="L29" s="272"/>
      <c r="M29" s="123"/>
    </row>
    <row r="30" spans="2:13" x14ac:dyDescent="0.25">
      <c r="B30" s="488" t="s">
        <v>667</v>
      </c>
      <c r="C30" s="488"/>
      <c r="D30" s="488"/>
      <c r="E30" s="488"/>
      <c r="F30" s="488"/>
      <c r="G30" s="488"/>
      <c r="H30" s="488"/>
      <c r="I30" s="488"/>
      <c r="J30" s="488"/>
      <c r="K30" s="488"/>
      <c r="L30" s="488"/>
      <c r="M30" s="119"/>
    </row>
    <row r="31" spans="2:13" x14ac:dyDescent="0.25">
      <c r="B31" s="488" t="s">
        <v>654</v>
      </c>
      <c r="C31" s="488"/>
      <c r="D31" s="488"/>
      <c r="E31" s="488" t="s">
        <v>655</v>
      </c>
      <c r="F31" s="488"/>
      <c r="G31" s="488"/>
      <c r="H31" s="488" t="s">
        <v>656</v>
      </c>
      <c r="I31" s="488"/>
      <c r="J31" s="488"/>
      <c r="K31" s="253" t="s">
        <v>713</v>
      </c>
      <c r="L31" s="252" t="s">
        <v>659</v>
      </c>
      <c r="M31" s="117"/>
    </row>
    <row r="32" spans="2:13" ht="69" customHeight="1" x14ac:dyDescent="0.25">
      <c r="B32" s="498" t="s">
        <v>668</v>
      </c>
      <c r="C32" s="498"/>
      <c r="D32" s="498"/>
      <c r="E32" s="498" t="s">
        <v>669</v>
      </c>
      <c r="F32" s="498"/>
      <c r="G32" s="498"/>
      <c r="H32" s="498" t="s">
        <v>670</v>
      </c>
      <c r="I32" s="498"/>
      <c r="J32" s="498"/>
      <c r="K32" s="92"/>
      <c r="L32" s="273"/>
      <c r="M32" s="117"/>
    </row>
    <row r="33" spans="2:17" x14ac:dyDescent="0.25">
      <c r="B33" s="255"/>
      <c r="C33" s="255"/>
      <c r="D33" s="255"/>
      <c r="E33" s="255"/>
      <c r="F33" s="255"/>
      <c r="G33" s="255"/>
      <c r="H33" s="255"/>
      <c r="I33" s="255"/>
      <c r="J33" s="255"/>
      <c r="K33" s="255"/>
      <c r="L33" s="255"/>
    </row>
    <row r="34" spans="2:17" x14ac:dyDescent="0.25">
      <c r="B34" s="503" t="s">
        <v>671</v>
      </c>
      <c r="C34" s="256" t="s">
        <v>672</v>
      </c>
      <c r="D34" s="257"/>
      <c r="E34" s="257"/>
      <c r="F34" s="257"/>
      <c r="G34" s="257"/>
      <c r="H34" s="257"/>
      <c r="I34" s="499" t="s">
        <v>673</v>
      </c>
      <c r="J34" s="499" t="s">
        <v>674</v>
      </c>
      <c r="K34" s="499" t="s">
        <v>675</v>
      </c>
      <c r="L34" s="259"/>
      <c r="M34" s="499" t="s">
        <v>676</v>
      </c>
      <c r="N34" s="499" t="s">
        <v>677</v>
      </c>
      <c r="O34" s="116"/>
    </row>
    <row r="35" spans="2:17" x14ac:dyDescent="0.25">
      <c r="B35" s="504"/>
      <c r="C35" s="499" t="s">
        <v>678</v>
      </c>
      <c r="D35" s="499"/>
      <c r="E35" s="499" t="s">
        <v>679</v>
      </c>
      <c r="F35" s="499"/>
      <c r="G35" s="499" t="s">
        <v>680</v>
      </c>
      <c r="H35" s="499"/>
      <c r="I35" s="499"/>
      <c r="J35" s="499"/>
      <c r="K35" s="499"/>
      <c r="L35" s="499" t="s">
        <v>681</v>
      </c>
      <c r="M35" s="499"/>
      <c r="N35" s="499"/>
      <c r="O35" s="116"/>
    </row>
    <row r="36" spans="2:17" x14ac:dyDescent="0.25">
      <c r="B36" s="504"/>
      <c r="C36" s="258" t="s">
        <v>682</v>
      </c>
      <c r="D36" s="258" t="s">
        <v>683</v>
      </c>
      <c r="E36" s="258" t="s">
        <v>682</v>
      </c>
      <c r="F36" s="258" t="s">
        <v>684</v>
      </c>
      <c r="G36" s="258" t="s">
        <v>682</v>
      </c>
      <c r="H36" s="258" t="s">
        <v>684</v>
      </c>
      <c r="I36" s="499"/>
      <c r="J36" s="499"/>
      <c r="K36" s="499"/>
      <c r="L36" s="499"/>
      <c r="M36" s="499"/>
      <c r="N36" s="499"/>
      <c r="O36" s="116"/>
    </row>
    <row r="37" spans="2:17" ht="33" customHeight="1" x14ac:dyDescent="0.25">
      <c r="B37" s="505"/>
      <c r="C37" s="260">
        <f>+K11</f>
        <v>0</v>
      </c>
      <c r="D37" s="261">
        <v>0.5</v>
      </c>
      <c r="E37" s="261">
        <f>+K14</f>
        <v>0</v>
      </c>
      <c r="F37" s="261">
        <v>0.3</v>
      </c>
      <c r="G37" s="261">
        <f>+K23</f>
        <v>0</v>
      </c>
      <c r="H37" s="261">
        <v>0.2</v>
      </c>
      <c r="I37" s="262">
        <f>D37+F37+H37</f>
        <v>1</v>
      </c>
      <c r="J37" s="261">
        <f>5*D37+5*F37+5*H37</f>
        <v>5</v>
      </c>
      <c r="K37" s="263">
        <f>(C37*D37+E37*F37+G37*H37)</f>
        <v>0</v>
      </c>
      <c r="L37" s="274"/>
      <c r="M37" s="266">
        <f>IF(OR(C37&lt;&gt;"",E37&lt;&gt;"",G37&lt;&gt;""),K37/J37,"")</f>
        <v>0</v>
      </c>
      <c r="N37" s="267" t="str">
        <f>IF(M37&lt;&gt;"",IF(M37&gt;0.75,"I inovatyvumo lygis",IF(M37&gt;0.5,"II inovatyvumo lygis",IF(M37&gt;0.3,"III inovatyvumo lygis",IF(M37&lt;=0.3,"IV inovatyvumo lygis")))),"V inovatyvumo lygis")</f>
        <v>IV inovatyvumo lygis</v>
      </c>
      <c r="O37" s="116"/>
      <c r="P37" s="115" t="s">
        <v>719</v>
      </c>
    </row>
    <row r="38" spans="2:17" x14ac:dyDescent="0.25">
      <c r="B38" s="301" t="s">
        <v>685</v>
      </c>
      <c r="C38" s="301"/>
      <c r="D38" s="301"/>
      <c r="E38" s="301"/>
      <c r="F38" s="301"/>
      <c r="G38" s="301"/>
      <c r="H38" s="301"/>
      <c r="I38" s="301"/>
      <c r="J38" s="301"/>
      <c r="K38" s="301"/>
      <c r="L38" s="301"/>
      <c r="M38" s="301"/>
      <c r="N38" s="301"/>
      <c r="O38" s="301"/>
      <c r="P38" s="301"/>
      <c r="Q38" s="301"/>
    </row>
    <row r="39" spans="2:17" x14ac:dyDescent="0.25">
      <c r="B39" s="300" t="s">
        <v>714</v>
      </c>
      <c r="C39" s="300"/>
      <c r="D39" s="300"/>
      <c r="E39" s="300"/>
      <c r="F39" s="300"/>
      <c r="G39" s="300"/>
      <c r="H39" s="300"/>
      <c r="I39" s="300"/>
      <c r="J39" s="300"/>
      <c r="K39" s="300"/>
      <c r="L39" s="300"/>
      <c r="M39" s="300"/>
      <c r="N39" s="300"/>
      <c r="O39" s="300"/>
      <c r="P39" s="300"/>
      <c r="Q39" s="300"/>
    </row>
    <row r="40" spans="2:17" x14ac:dyDescent="0.25">
      <c r="B40" s="300" t="s">
        <v>715</v>
      </c>
      <c r="C40" s="300"/>
      <c r="D40" s="300"/>
      <c r="E40" s="300"/>
      <c r="F40" s="300"/>
      <c r="G40" s="300"/>
      <c r="H40" s="300"/>
      <c r="I40" s="300"/>
      <c r="J40" s="300"/>
      <c r="K40" s="300"/>
      <c r="L40" s="300"/>
      <c r="M40" s="300"/>
      <c r="N40" s="300"/>
      <c r="O40" s="300"/>
      <c r="P40" s="300"/>
      <c r="Q40" s="300"/>
    </row>
    <row r="41" spans="2:17" x14ac:dyDescent="0.25">
      <c r="B41" s="300" t="s">
        <v>716</v>
      </c>
      <c r="C41" s="300"/>
      <c r="D41" s="300"/>
      <c r="E41" s="300"/>
      <c r="F41" s="300"/>
      <c r="G41" s="300"/>
      <c r="H41" s="300"/>
      <c r="I41" s="300"/>
      <c r="J41" s="300"/>
      <c r="K41" s="300"/>
      <c r="L41" s="300"/>
      <c r="M41" s="300"/>
      <c r="N41" s="300"/>
      <c r="O41" s="300"/>
      <c r="P41" s="300"/>
      <c r="Q41" s="300"/>
    </row>
    <row r="42" spans="2:17" x14ac:dyDescent="0.25">
      <c r="B42" s="300" t="s">
        <v>717</v>
      </c>
      <c r="C42" s="300"/>
      <c r="D42" s="300"/>
      <c r="E42" s="300"/>
      <c r="F42" s="300"/>
      <c r="G42" s="300"/>
      <c r="H42" s="300"/>
      <c r="I42" s="300"/>
      <c r="J42" s="300"/>
      <c r="K42" s="300"/>
      <c r="L42" s="300"/>
      <c r="M42" s="300"/>
      <c r="N42" s="300"/>
      <c r="O42" s="300"/>
      <c r="P42" s="300"/>
      <c r="Q42" s="300"/>
    </row>
    <row r="43" spans="2:17" x14ac:dyDescent="0.25">
      <c r="B43" s="300" t="s">
        <v>718</v>
      </c>
      <c r="C43" s="300"/>
      <c r="D43" s="300"/>
      <c r="E43" s="300"/>
      <c r="F43" s="300"/>
      <c r="G43" s="300"/>
      <c r="H43" s="300"/>
      <c r="I43" s="300"/>
      <c r="J43" s="300"/>
      <c r="K43" s="300"/>
      <c r="L43" s="300"/>
      <c r="M43" s="300"/>
      <c r="N43" s="300"/>
      <c r="O43" s="300"/>
      <c r="P43" s="300"/>
      <c r="Q43" s="300"/>
    </row>
  </sheetData>
  <sheetProtection algorithmName="SHA-512" hashValue="4XwkMsSmxHnkovBlQloN6xh0tjWm0+jgpgSvKUqoQYfvq9/zfWLRPXzM6JxGkzXBTduIswDWcKaa4ngPcH0vpQ==" saltValue="C5l3NevzUJYEY78AFDsvmw==" spinCount="100000" sheet="1" objects="1" scenarios="1" formatRows="0"/>
  <mergeCells count="59">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 ref="I34:I36"/>
    <mergeCell ref="J34:J36"/>
    <mergeCell ref="K34:K36"/>
    <mergeCell ref="M34:M36"/>
    <mergeCell ref="N34:N36"/>
    <mergeCell ref="B29:D29"/>
    <mergeCell ref="B22:D22"/>
    <mergeCell ref="E22:G22"/>
    <mergeCell ref="H22:I22"/>
    <mergeCell ref="B23:D23"/>
    <mergeCell ref="E23:G29"/>
    <mergeCell ref="H23:I29"/>
    <mergeCell ref="B24:D24"/>
    <mergeCell ref="B25:D25"/>
    <mergeCell ref="B26:D26"/>
    <mergeCell ref="B27:D27"/>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2"/>
  <sheetViews>
    <sheetView showGridLines="0" zoomScaleNormal="100" workbookViewId="0">
      <selection activeCell="C28" sqref="C28"/>
    </sheetView>
  </sheetViews>
  <sheetFormatPr defaultColWidth="78.69921875" defaultRowHeight="15.6" x14ac:dyDescent="0.3"/>
  <cols>
    <col min="1" max="1" width="5.69921875" style="132" customWidth="1"/>
    <col min="2" max="2" width="64" style="132" customWidth="1"/>
    <col min="3" max="3" width="9.69921875" style="1" customWidth="1"/>
    <col min="4" max="16384" width="78.69921875" style="1"/>
  </cols>
  <sheetData>
    <row r="2" spans="1:3" x14ac:dyDescent="0.3">
      <c r="A2" s="133" t="s">
        <v>316</v>
      </c>
      <c r="B2" s="128" t="s">
        <v>204</v>
      </c>
    </row>
    <row r="3" spans="1:3" ht="30" customHeight="1" x14ac:dyDescent="0.3">
      <c r="A3" s="134" t="s">
        <v>75</v>
      </c>
      <c r="B3" s="129" t="s">
        <v>150</v>
      </c>
      <c r="C3" s="302" t="s">
        <v>203</v>
      </c>
    </row>
    <row r="4" spans="1:3" ht="36.75" customHeight="1" x14ac:dyDescent="0.3">
      <c r="A4" s="135" t="s">
        <v>369</v>
      </c>
      <c r="B4" s="130" t="s">
        <v>205</v>
      </c>
      <c r="C4" s="127"/>
    </row>
    <row r="5" spans="1:3" ht="65.25" customHeight="1" x14ac:dyDescent="0.3">
      <c r="A5" s="135" t="s">
        <v>370</v>
      </c>
      <c r="B5" s="130" t="s">
        <v>184</v>
      </c>
      <c r="C5" s="127"/>
    </row>
    <row r="6" spans="1:3" ht="48.75" customHeight="1" x14ac:dyDescent="0.3">
      <c r="A6" s="135" t="s">
        <v>371</v>
      </c>
      <c r="B6" s="130" t="s">
        <v>185</v>
      </c>
      <c r="C6" s="127"/>
    </row>
    <row r="7" spans="1:3" ht="32.25" customHeight="1" x14ac:dyDescent="0.3">
      <c r="A7" s="135" t="s">
        <v>372</v>
      </c>
      <c r="B7" s="130" t="s">
        <v>186</v>
      </c>
      <c r="C7" s="127"/>
    </row>
    <row r="8" spans="1:3" ht="64.5" customHeight="1" x14ac:dyDescent="0.3">
      <c r="A8" s="135" t="s">
        <v>373</v>
      </c>
      <c r="B8" s="130" t="s">
        <v>187</v>
      </c>
      <c r="C8" s="127"/>
    </row>
    <row r="9" spans="1:3" ht="69.75" customHeight="1" x14ac:dyDescent="0.3">
      <c r="A9" s="135" t="s">
        <v>374</v>
      </c>
      <c r="B9" s="130" t="s">
        <v>188</v>
      </c>
      <c r="C9" s="127"/>
    </row>
    <row r="10" spans="1:3" ht="83.25" customHeight="1" x14ac:dyDescent="0.3">
      <c r="A10" s="135" t="s">
        <v>375</v>
      </c>
      <c r="B10" s="130" t="s">
        <v>189</v>
      </c>
      <c r="C10" s="127"/>
    </row>
    <row r="11" spans="1:3" ht="47.25" customHeight="1" x14ac:dyDescent="0.3">
      <c r="A11" s="135" t="s">
        <v>376</v>
      </c>
      <c r="B11" s="130" t="s">
        <v>190</v>
      </c>
      <c r="C11" s="127"/>
    </row>
    <row r="12" spans="1:3" ht="37.5" customHeight="1" x14ac:dyDescent="0.3">
      <c r="A12" s="135" t="s">
        <v>377</v>
      </c>
      <c r="B12" s="130" t="s">
        <v>191</v>
      </c>
      <c r="C12" s="127"/>
    </row>
    <row r="13" spans="1:3" ht="52.5" customHeight="1" x14ac:dyDescent="0.3">
      <c r="A13" s="135" t="s">
        <v>378</v>
      </c>
      <c r="B13" s="130" t="s">
        <v>206</v>
      </c>
      <c r="C13" s="127"/>
    </row>
    <row r="14" spans="1:3" x14ac:dyDescent="0.3">
      <c r="A14" s="135" t="s">
        <v>379</v>
      </c>
      <c r="B14" s="130" t="s">
        <v>192</v>
      </c>
      <c r="C14" s="127"/>
    </row>
    <row r="15" spans="1:3" ht="96" customHeight="1" x14ac:dyDescent="0.3">
      <c r="A15" s="135" t="s">
        <v>380</v>
      </c>
      <c r="B15" s="130" t="s">
        <v>207</v>
      </c>
      <c r="C15" s="127"/>
    </row>
    <row r="16" spans="1:3" ht="80.25" customHeight="1" x14ac:dyDescent="0.3">
      <c r="A16" s="135" t="s">
        <v>381</v>
      </c>
      <c r="B16" s="130" t="s">
        <v>193</v>
      </c>
      <c r="C16" s="127"/>
    </row>
    <row r="17" spans="1:4" ht="18.75" customHeight="1" x14ac:dyDescent="0.3">
      <c r="A17" s="135" t="s">
        <v>382</v>
      </c>
      <c r="B17" s="130" t="s">
        <v>194</v>
      </c>
      <c r="C17" s="127"/>
    </row>
    <row r="18" spans="1:4" ht="31.5" customHeight="1" x14ac:dyDescent="0.3">
      <c r="A18" s="135" t="s">
        <v>383</v>
      </c>
      <c r="B18" s="130" t="s">
        <v>195</v>
      </c>
      <c r="C18" s="127"/>
    </row>
    <row r="19" spans="1:4" ht="31.5" customHeight="1" x14ac:dyDescent="0.3">
      <c r="A19" s="135" t="s">
        <v>384</v>
      </c>
      <c r="B19" s="130" t="s">
        <v>208</v>
      </c>
      <c r="C19" s="127"/>
    </row>
    <row r="20" spans="1:4" ht="18" customHeight="1" x14ac:dyDescent="0.3">
      <c r="A20" s="135" t="s">
        <v>385</v>
      </c>
      <c r="B20" s="130" t="s">
        <v>196</v>
      </c>
      <c r="C20" s="127"/>
    </row>
    <row r="21" spans="1:4" ht="32.25" customHeight="1" x14ac:dyDescent="0.3">
      <c r="A21" s="135" t="s">
        <v>386</v>
      </c>
      <c r="B21" s="130" t="s">
        <v>197</v>
      </c>
      <c r="C21" s="127"/>
    </row>
    <row r="22" spans="1:4" ht="31.2" x14ac:dyDescent="0.3">
      <c r="A22" s="135" t="s">
        <v>387</v>
      </c>
      <c r="B22" s="130" t="s">
        <v>198</v>
      </c>
      <c r="C22" s="127"/>
    </row>
    <row r="23" spans="1:4" ht="31.2" x14ac:dyDescent="0.3">
      <c r="A23" s="135" t="s">
        <v>388</v>
      </c>
      <c r="B23" s="130" t="s">
        <v>199</v>
      </c>
      <c r="C23" s="127"/>
    </row>
    <row r="24" spans="1:4" ht="65.25" customHeight="1" x14ac:dyDescent="0.3">
      <c r="A24" s="135" t="s">
        <v>389</v>
      </c>
      <c r="B24" s="130" t="s">
        <v>200</v>
      </c>
      <c r="C24" s="127"/>
    </row>
    <row r="25" spans="1:4" ht="48" customHeight="1" x14ac:dyDescent="0.3">
      <c r="A25" s="135" t="s">
        <v>390</v>
      </c>
      <c r="B25" s="130" t="s">
        <v>201</v>
      </c>
      <c r="C25" s="127"/>
    </row>
    <row r="26" spans="1:4" ht="127.5" customHeight="1" x14ac:dyDescent="0.3">
      <c r="A26" s="135" t="s">
        <v>391</v>
      </c>
      <c r="B26" s="192" t="s">
        <v>913</v>
      </c>
      <c r="C26" s="127"/>
      <c r="D26" s="5"/>
    </row>
    <row r="27" spans="1:4" ht="31.5" customHeight="1" x14ac:dyDescent="0.3">
      <c r="A27" s="135" t="s">
        <v>392</v>
      </c>
      <c r="B27" s="130" t="s">
        <v>202</v>
      </c>
      <c r="C27" s="127"/>
    </row>
    <row r="28" spans="1:4" ht="51.75" customHeight="1" x14ac:dyDescent="0.3">
      <c r="A28" s="135" t="s">
        <v>393</v>
      </c>
      <c r="B28" s="275" t="s">
        <v>853</v>
      </c>
      <c r="C28" s="237"/>
      <c r="D28" s="5"/>
    </row>
    <row r="29" spans="1:4" ht="34.5" customHeight="1" x14ac:dyDescent="0.3">
      <c r="A29" s="135" t="s">
        <v>417</v>
      </c>
      <c r="B29" s="275" t="s">
        <v>722</v>
      </c>
      <c r="C29" s="237"/>
      <c r="D29" s="5"/>
    </row>
    <row r="30" spans="1:4" ht="48.75" customHeight="1" x14ac:dyDescent="0.3">
      <c r="A30" s="135" t="s">
        <v>720</v>
      </c>
      <c r="B30" s="275" t="s">
        <v>837</v>
      </c>
      <c r="C30" s="238"/>
      <c r="D30" s="5"/>
    </row>
    <row r="31" spans="1:4" ht="48" customHeight="1" x14ac:dyDescent="0.3">
      <c r="A31" s="135" t="s">
        <v>721</v>
      </c>
      <c r="B31" s="275" t="s">
        <v>854</v>
      </c>
      <c r="C31" s="238"/>
      <c r="D31" s="5"/>
    </row>
    <row r="32" spans="1:4" x14ac:dyDescent="0.3">
      <c r="B32" s="131"/>
    </row>
    <row r="33" spans="2:2" x14ac:dyDescent="0.3">
      <c r="B33" s="131"/>
    </row>
    <row r="34" spans="2:2" x14ac:dyDescent="0.3">
      <c r="B34" s="131"/>
    </row>
    <row r="35" spans="2:2" x14ac:dyDescent="0.3">
      <c r="B35" s="131"/>
    </row>
    <row r="36" spans="2:2" x14ac:dyDescent="0.3">
      <c r="B36" s="131"/>
    </row>
    <row r="37" spans="2:2" x14ac:dyDescent="0.3">
      <c r="B37" s="131"/>
    </row>
    <row r="38" spans="2:2" x14ac:dyDescent="0.3">
      <c r="B38" s="131"/>
    </row>
    <row r="39" spans="2:2" x14ac:dyDescent="0.3">
      <c r="B39" s="131"/>
    </row>
    <row r="40" spans="2:2" x14ac:dyDescent="0.3">
      <c r="B40" s="131"/>
    </row>
    <row r="41" spans="2:2" x14ac:dyDescent="0.3">
      <c r="B41" s="131"/>
    </row>
    <row r="42" spans="2:2" x14ac:dyDescent="0.3">
      <c r="B42" s="131"/>
    </row>
  </sheetData>
  <sheetProtection algorithmName="SHA-512" hashValue="yc9nQdkzgoQXtcrPR9XJoHwYYLl4Y7NhNCwA0RJLFe5nho+URnIaTmGFRwH2XUAVTwRHGaVtA1qTtEsWefS6OA==" saltValue="1hGYJxxo4mgfl+3bDBj8yw==" spinCount="100000" sheet="1" objects="1" scenarios="1" formatRows="0"/>
  <phoneticPr fontId="21"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87A76BD8-C65E-4B18-B96D-0CBCD772636D}">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28" zoomScale="85" zoomScaleNormal="85" workbookViewId="0">
      <selection activeCell="H37" sqref="H37"/>
    </sheetView>
  </sheetViews>
  <sheetFormatPr defaultColWidth="12.59765625" defaultRowHeight="13.2" x14ac:dyDescent="0.25"/>
  <cols>
    <col min="1" max="1" width="5.69921875" style="183" customWidth="1"/>
    <col min="2" max="2" width="98.19921875" style="188" customWidth="1"/>
    <col min="3" max="3" width="14.19921875" style="183" customWidth="1"/>
    <col min="4" max="11" width="7.59765625" style="183" customWidth="1"/>
    <col min="12" max="16384" width="12.59765625" style="183"/>
  </cols>
  <sheetData>
    <row r="2" spans="1:10" x14ac:dyDescent="0.25">
      <c r="A2" s="181" t="s">
        <v>317</v>
      </c>
      <c r="B2" s="182" t="s">
        <v>552</v>
      </c>
    </row>
    <row r="3" spans="1:10" ht="26.4" x14ac:dyDescent="0.25">
      <c r="A3" s="184" t="s">
        <v>146</v>
      </c>
      <c r="B3" s="184" t="s">
        <v>144</v>
      </c>
      <c r="C3" s="184" t="s">
        <v>145</v>
      </c>
    </row>
    <row r="4" spans="1:10" x14ac:dyDescent="0.25">
      <c r="A4" s="276" t="s">
        <v>418</v>
      </c>
      <c r="B4" s="277" t="s">
        <v>865</v>
      </c>
      <c r="C4" s="185"/>
      <c r="E4" s="507"/>
      <c r="F4" s="507"/>
      <c r="G4" s="507"/>
      <c r="H4" s="507"/>
      <c r="I4" s="507"/>
      <c r="J4" s="507"/>
    </row>
    <row r="5" spans="1:10" ht="19.5" customHeight="1" x14ac:dyDescent="0.25">
      <c r="A5" s="276" t="s">
        <v>419</v>
      </c>
      <c r="B5" s="277" t="s">
        <v>866</v>
      </c>
      <c r="C5" s="185"/>
      <c r="E5" s="507"/>
      <c r="F5" s="507"/>
      <c r="G5" s="507"/>
      <c r="H5" s="507"/>
      <c r="I5" s="507"/>
      <c r="J5" s="507"/>
    </row>
    <row r="6" spans="1:10" x14ac:dyDescent="0.25">
      <c r="A6" s="276" t="s">
        <v>420</v>
      </c>
      <c r="B6" s="277" t="s">
        <v>867</v>
      </c>
      <c r="C6" s="185"/>
      <c r="E6" s="507"/>
      <c r="F6" s="507"/>
      <c r="G6" s="507"/>
      <c r="H6" s="507"/>
      <c r="I6" s="507"/>
      <c r="J6" s="507"/>
    </row>
    <row r="7" spans="1:10" x14ac:dyDescent="0.25">
      <c r="A7" s="276" t="s">
        <v>421</v>
      </c>
      <c r="B7" s="277" t="s">
        <v>868</v>
      </c>
      <c r="C7" s="185"/>
      <c r="E7" s="507"/>
      <c r="F7" s="507"/>
      <c r="G7" s="507"/>
      <c r="H7" s="507"/>
      <c r="I7" s="507"/>
      <c r="J7" s="507"/>
    </row>
    <row r="8" spans="1:10" ht="64.5" customHeight="1" x14ac:dyDescent="0.25">
      <c r="A8" s="276" t="s">
        <v>422</v>
      </c>
      <c r="B8" s="277" t="s">
        <v>869</v>
      </c>
      <c r="C8" s="185"/>
      <c r="E8" s="507"/>
      <c r="F8" s="507"/>
      <c r="G8" s="507"/>
      <c r="H8" s="507"/>
      <c r="I8" s="507"/>
      <c r="J8" s="507"/>
    </row>
    <row r="9" spans="1:10" ht="13.5" customHeight="1" x14ac:dyDescent="0.25">
      <c r="A9" s="276" t="s">
        <v>423</v>
      </c>
      <c r="B9" s="277" t="s">
        <v>870</v>
      </c>
      <c r="C9" s="185"/>
      <c r="E9" s="507"/>
      <c r="F9" s="507"/>
      <c r="G9" s="507"/>
      <c r="H9" s="507"/>
      <c r="I9" s="507"/>
      <c r="J9" s="507"/>
    </row>
    <row r="10" spans="1:10" ht="18" customHeight="1" x14ac:dyDescent="0.25">
      <c r="A10" s="276" t="s">
        <v>424</v>
      </c>
      <c r="B10" s="277" t="s">
        <v>871</v>
      </c>
      <c r="C10" s="185"/>
      <c r="E10" s="507"/>
      <c r="F10" s="507"/>
      <c r="G10" s="507"/>
      <c r="H10" s="507"/>
      <c r="I10" s="507"/>
      <c r="J10" s="507"/>
    </row>
    <row r="11" spans="1:10" ht="66" customHeight="1" x14ac:dyDescent="0.25">
      <c r="A11" s="276" t="s">
        <v>425</v>
      </c>
      <c r="B11" s="277" t="s">
        <v>872</v>
      </c>
      <c r="C11" s="185"/>
      <c r="E11" s="507"/>
      <c r="F11" s="507"/>
      <c r="G11" s="507"/>
      <c r="H11" s="507"/>
      <c r="I11" s="507"/>
      <c r="J11" s="507"/>
    </row>
    <row r="12" spans="1:10" ht="28.5" customHeight="1" x14ac:dyDescent="0.25">
      <c r="A12" s="276" t="s">
        <v>426</v>
      </c>
      <c r="B12" s="277" t="s">
        <v>873</v>
      </c>
      <c r="C12" s="185"/>
      <c r="E12" s="507"/>
      <c r="F12" s="507"/>
      <c r="G12" s="507"/>
      <c r="H12" s="507"/>
      <c r="I12" s="507"/>
      <c r="J12" s="507"/>
    </row>
    <row r="13" spans="1:10" ht="14.25" customHeight="1" x14ac:dyDescent="0.25">
      <c r="A13" s="276" t="s">
        <v>427</v>
      </c>
      <c r="B13" s="277" t="s">
        <v>874</v>
      </c>
      <c r="C13" s="185"/>
      <c r="E13" s="507"/>
      <c r="F13" s="507"/>
      <c r="G13" s="507"/>
      <c r="H13" s="507"/>
      <c r="I13" s="507"/>
      <c r="J13" s="507"/>
    </row>
    <row r="14" spans="1:10" x14ac:dyDescent="0.25">
      <c r="A14" s="276" t="s">
        <v>428</v>
      </c>
      <c r="B14" s="278" t="s">
        <v>875</v>
      </c>
      <c r="C14" s="185"/>
      <c r="E14" s="507"/>
      <c r="F14" s="507"/>
      <c r="G14" s="507"/>
      <c r="H14" s="507"/>
      <c r="I14" s="507"/>
      <c r="J14" s="507"/>
    </row>
    <row r="15" spans="1:10" x14ac:dyDescent="0.25">
      <c r="A15" s="276" t="s">
        <v>429</v>
      </c>
      <c r="B15" s="277" t="s">
        <v>876</v>
      </c>
      <c r="C15" s="185"/>
      <c r="E15" s="507"/>
      <c r="F15" s="507"/>
      <c r="G15" s="507"/>
      <c r="H15" s="507"/>
      <c r="I15" s="507"/>
      <c r="J15" s="507"/>
    </row>
    <row r="16" spans="1:10" x14ac:dyDescent="0.25">
      <c r="A16" s="276" t="s">
        <v>430</v>
      </c>
      <c r="B16" s="277" t="s">
        <v>877</v>
      </c>
      <c r="C16" s="185"/>
      <c r="E16" s="507"/>
      <c r="F16" s="507"/>
      <c r="G16" s="507"/>
      <c r="H16" s="507"/>
      <c r="I16" s="507"/>
      <c r="J16" s="507"/>
    </row>
    <row r="17" spans="1:11" ht="26.25" customHeight="1" x14ac:dyDescent="0.25">
      <c r="A17" s="276" t="s">
        <v>431</v>
      </c>
      <c r="B17" s="277" t="s">
        <v>878</v>
      </c>
      <c r="C17" s="185"/>
      <c r="E17" s="507"/>
      <c r="F17" s="507"/>
      <c r="G17" s="507"/>
      <c r="H17" s="507"/>
      <c r="I17" s="507"/>
      <c r="J17" s="507"/>
      <c r="K17" s="186"/>
    </row>
    <row r="18" spans="1:11" ht="17.25" customHeight="1" x14ac:dyDescent="0.25">
      <c r="A18" s="276" t="s">
        <v>432</v>
      </c>
      <c r="B18" s="277" t="s">
        <v>879</v>
      </c>
      <c r="C18" s="185"/>
    </row>
    <row r="19" spans="1:11" x14ac:dyDescent="0.25">
      <c r="A19" s="276" t="s">
        <v>433</v>
      </c>
      <c r="B19" s="277" t="s">
        <v>880</v>
      </c>
      <c r="C19" s="185"/>
    </row>
    <row r="20" spans="1:11" ht="28.5" customHeight="1" x14ac:dyDescent="0.25">
      <c r="A20" s="276" t="s">
        <v>434</v>
      </c>
      <c r="B20" s="277" t="s">
        <v>881</v>
      </c>
      <c r="C20" s="185"/>
    </row>
    <row r="21" spans="1:11" ht="15" customHeight="1" x14ac:dyDescent="0.25">
      <c r="A21" s="276" t="s">
        <v>435</v>
      </c>
      <c r="B21" s="277" t="s">
        <v>882</v>
      </c>
      <c r="C21" s="187"/>
    </row>
    <row r="22" spans="1:11" ht="68.25" customHeight="1" x14ac:dyDescent="0.25">
      <c r="A22" s="276" t="s">
        <v>436</v>
      </c>
      <c r="B22" s="277" t="s">
        <v>884</v>
      </c>
      <c r="C22" s="187"/>
    </row>
    <row r="23" spans="1:11" ht="44.25" customHeight="1" x14ac:dyDescent="0.25">
      <c r="A23" s="276" t="s">
        <v>437</v>
      </c>
      <c r="B23" s="277" t="s">
        <v>883</v>
      </c>
      <c r="C23" s="187"/>
    </row>
    <row r="24" spans="1:11" ht="17.25" customHeight="1" x14ac:dyDescent="0.25">
      <c r="A24" s="276" t="s">
        <v>438</v>
      </c>
      <c r="B24" s="277" t="s">
        <v>885</v>
      </c>
      <c r="C24" s="187"/>
    </row>
    <row r="25" spans="1:11" ht="45" customHeight="1" x14ac:dyDescent="0.25">
      <c r="A25" s="276" t="s">
        <v>439</v>
      </c>
      <c r="B25" s="277" t="s">
        <v>886</v>
      </c>
      <c r="C25" s="187"/>
    </row>
    <row r="26" spans="1:11" ht="34.5" customHeight="1" x14ac:dyDescent="0.25">
      <c r="A26" s="276" t="s">
        <v>440</v>
      </c>
      <c r="B26" s="277" t="s">
        <v>887</v>
      </c>
      <c r="C26" s="187"/>
    </row>
    <row r="27" spans="1:11" ht="42" customHeight="1" x14ac:dyDescent="0.25">
      <c r="A27" s="276" t="s">
        <v>441</v>
      </c>
      <c r="B27" s="277" t="s">
        <v>888</v>
      </c>
      <c r="C27" s="187"/>
    </row>
    <row r="28" spans="1:11" ht="93" customHeight="1" x14ac:dyDescent="0.25">
      <c r="A28" s="276" t="s">
        <v>442</v>
      </c>
      <c r="B28" s="277" t="s">
        <v>891</v>
      </c>
      <c r="C28" s="187"/>
    </row>
    <row r="29" spans="1:11" ht="96" customHeight="1" x14ac:dyDescent="0.25">
      <c r="A29" s="276" t="s">
        <v>892</v>
      </c>
      <c r="B29" s="279" t="s">
        <v>902</v>
      </c>
      <c r="C29" s="187"/>
    </row>
    <row r="30" spans="1:11" ht="138.75" customHeight="1" x14ac:dyDescent="0.25">
      <c r="A30" s="276" t="s">
        <v>893</v>
      </c>
      <c r="B30" s="277" t="s">
        <v>889</v>
      </c>
      <c r="C30" s="187"/>
    </row>
    <row r="31" spans="1:11" ht="66" customHeight="1" x14ac:dyDescent="0.25">
      <c r="A31" s="276" t="s">
        <v>894</v>
      </c>
      <c r="B31" s="277" t="s">
        <v>890</v>
      </c>
      <c r="C31" s="187"/>
    </row>
    <row r="32" spans="1:11" x14ac:dyDescent="0.25">
      <c r="A32" s="276" t="s">
        <v>895</v>
      </c>
      <c r="B32" s="277"/>
      <c r="C32" s="187"/>
    </row>
    <row r="33" spans="1:3" x14ac:dyDescent="0.25">
      <c r="A33" s="276" t="s">
        <v>896</v>
      </c>
      <c r="B33" s="277"/>
      <c r="C33" s="187"/>
    </row>
    <row r="34" spans="1:3" x14ac:dyDescent="0.25">
      <c r="A34" s="276" t="s">
        <v>897</v>
      </c>
      <c r="B34" s="277"/>
      <c r="C34" s="187"/>
    </row>
    <row r="35" spans="1:3" x14ac:dyDescent="0.25">
      <c r="A35" s="276" t="s">
        <v>898</v>
      </c>
      <c r="B35" s="277"/>
      <c r="C35" s="187"/>
    </row>
    <row r="36" spans="1:3" x14ac:dyDescent="0.25">
      <c r="A36" s="276" t="s">
        <v>899</v>
      </c>
      <c r="B36" s="277"/>
      <c r="C36" s="187"/>
    </row>
    <row r="37" spans="1:3" x14ac:dyDescent="0.25">
      <c r="A37" s="276" t="s">
        <v>900</v>
      </c>
      <c r="B37" s="277"/>
      <c r="C37" s="187"/>
    </row>
    <row r="38" spans="1:3" x14ac:dyDescent="0.25">
      <c r="A38" s="276" t="s">
        <v>901</v>
      </c>
      <c r="B38" s="277"/>
      <c r="C38" s="187"/>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65" zoomScaleNormal="90" workbookViewId="0">
      <selection activeCell="F6" sqref="F6"/>
    </sheetView>
  </sheetViews>
  <sheetFormatPr defaultColWidth="12.59765625" defaultRowHeight="15.6" x14ac:dyDescent="0.3"/>
  <cols>
    <col min="1" max="1" width="6.19921875" style="86" customWidth="1"/>
    <col min="2" max="2" width="71.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75" t="s">
        <v>443</v>
      </c>
      <c r="B2" s="43" t="s">
        <v>147</v>
      </c>
    </row>
    <row r="3" spans="1:2" ht="65.400000000000006" customHeight="1" thickBot="1" x14ac:dyDescent="0.35">
      <c r="A3" s="14"/>
      <c r="B3" s="77" t="s">
        <v>553</v>
      </c>
    </row>
    <row r="4" spans="1:2" ht="30" customHeight="1" x14ac:dyDescent="0.3">
      <c r="A4" s="78"/>
      <c r="B4" s="79"/>
    </row>
    <row r="5" spans="1:2" x14ac:dyDescent="0.3">
      <c r="A5" s="76" t="s">
        <v>445</v>
      </c>
      <c r="B5" s="80" t="s">
        <v>148</v>
      </c>
    </row>
    <row r="6" spans="1:2" ht="42" customHeight="1" x14ac:dyDescent="0.3">
      <c r="A6" s="76" t="s">
        <v>446</v>
      </c>
      <c r="B6" s="81" t="s">
        <v>247</v>
      </c>
    </row>
    <row r="7" spans="1:2" ht="18" customHeight="1" x14ac:dyDescent="0.3">
      <c r="A7" s="76" t="s">
        <v>447</v>
      </c>
      <c r="B7" s="82" t="s">
        <v>444</v>
      </c>
    </row>
    <row r="8" spans="1:2" ht="38.25" customHeight="1" x14ac:dyDescent="0.3">
      <c r="A8" s="76" t="s">
        <v>448</v>
      </c>
      <c r="B8" s="82" t="s">
        <v>476</v>
      </c>
    </row>
    <row r="9" spans="1:2" ht="179.25" customHeight="1" x14ac:dyDescent="0.3">
      <c r="A9" s="76" t="s">
        <v>449</v>
      </c>
      <c r="B9" s="81" t="s">
        <v>457</v>
      </c>
    </row>
    <row r="10" spans="1:2" ht="40.5" customHeight="1" x14ac:dyDescent="0.3">
      <c r="A10" s="76" t="s">
        <v>450</v>
      </c>
      <c r="B10" s="81" t="s">
        <v>458</v>
      </c>
    </row>
    <row r="11" spans="1:2" ht="40.5" customHeight="1" x14ac:dyDescent="0.3">
      <c r="A11" s="76" t="s">
        <v>451</v>
      </c>
      <c r="B11" s="81" t="s">
        <v>459</v>
      </c>
    </row>
    <row r="12" spans="1:2" ht="87" customHeight="1" x14ac:dyDescent="0.3">
      <c r="A12" s="76" t="s">
        <v>452</v>
      </c>
      <c r="B12" s="81" t="s">
        <v>154</v>
      </c>
    </row>
    <row r="13" spans="1:2" ht="71.25" customHeight="1" x14ac:dyDescent="0.3">
      <c r="A13" s="76" t="s">
        <v>453</v>
      </c>
      <c r="B13" s="81" t="s">
        <v>460</v>
      </c>
    </row>
    <row r="14" spans="1:2" ht="63.75" customHeight="1" x14ac:dyDescent="0.3">
      <c r="A14" s="76" t="s">
        <v>454</v>
      </c>
      <c r="B14" s="81" t="s">
        <v>155</v>
      </c>
    </row>
    <row r="15" spans="1:2" ht="51.75" customHeight="1" x14ac:dyDescent="0.3">
      <c r="A15" s="76" t="s">
        <v>455</v>
      </c>
      <c r="B15" s="82" t="s">
        <v>246</v>
      </c>
    </row>
    <row r="16" spans="1:2" ht="67.5" customHeight="1" x14ac:dyDescent="0.3">
      <c r="A16" s="76" t="s">
        <v>456</v>
      </c>
      <c r="B16" s="82" t="s">
        <v>926</v>
      </c>
    </row>
    <row r="17" spans="1:2" ht="130.5" customHeight="1" x14ac:dyDescent="0.3">
      <c r="A17" s="76" t="s">
        <v>479</v>
      </c>
      <c r="B17" s="82" t="s">
        <v>465</v>
      </c>
    </row>
    <row r="18" spans="1:2" ht="136.5" customHeight="1" x14ac:dyDescent="0.3">
      <c r="A18" s="76" t="s">
        <v>480</v>
      </c>
      <c r="B18" s="82" t="s">
        <v>466</v>
      </c>
    </row>
    <row r="19" spans="1:2" ht="41.25" customHeight="1" x14ac:dyDescent="0.3">
      <c r="A19" s="76" t="s">
        <v>481</v>
      </c>
      <c r="B19" s="82" t="s">
        <v>467</v>
      </c>
    </row>
    <row r="20" spans="1:2" ht="69.75" customHeight="1" x14ac:dyDescent="0.3">
      <c r="A20" s="76" t="s">
        <v>482</v>
      </c>
      <c r="B20" s="82" t="s">
        <v>468</v>
      </c>
    </row>
    <row r="21" spans="1:2" x14ac:dyDescent="0.3">
      <c r="A21" s="76" t="s">
        <v>483</v>
      </c>
      <c r="B21" s="82" t="s">
        <v>469</v>
      </c>
    </row>
    <row r="22" spans="1:2" x14ac:dyDescent="0.3">
      <c r="A22" s="76" t="s">
        <v>485</v>
      </c>
      <c r="B22" s="83" t="s">
        <v>149</v>
      </c>
    </row>
    <row r="23" spans="1:2" ht="48" customHeight="1" x14ac:dyDescent="0.3">
      <c r="A23" s="76" t="s">
        <v>486</v>
      </c>
      <c r="B23" s="84" t="s">
        <v>477</v>
      </c>
    </row>
    <row r="24" spans="1:2" ht="130.5" customHeight="1" x14ac:dyDescent="0.3">
      <c r="A24" s="76" t="s">
        <v>487</v>
      </c>
      <c r="B24" s="84" t="s">
        <v>461</v>
      </c>
    </row>
    <row r="25" spans="1:2" ht="57" customHeight="1" x14ac:dyDescent="0.3">
      <c r="A25" s="76" t="s">
        <v>488</v>
      </c>
      <c r="B25" s="84" t="s">
        <v>462</v>
      </c>
    </row>
    <row r="26" spans="1:2" ht="76.5" customHeight="1" x14ac:dyDescent="0.3">
      <c r="A26" s="76" t="s">
        <v>489</v>
      </c>
      <c r="B26" s="84" t="s">
        <v>463</v>
      </c>
    </row>
    <row r="27" spans="1:2" ht="70.5" customHeight="1" x14ac:dyDescent="0.3">
      <c r="A27" s="76" t="s">
        <v>490</v>
      </c>
      <c r="B27" s="84" t="s">
        <v>464</v>
      </c>
    </row>
    <row r="28" spans="1:2" ht="73.5" customHeight="1" x14ac:dyDescent="0.3">
      <c r="A28" s="76" t="s">
        <v>491</v>
      </c>
      <c r="B28" s="84" t="s">
        <v>478</v>
      </c>
    </row>
    <row r="29" spans="1:2" ht="42.75" customHeight="1" x14ac:dyDescent="0.3">
      <c r="A29" s="76" t="s">
        <v>492</v>
      </c>
      <c r="B29" s="84" t="s">
        <v>484</v>
      </c>
    </row>
    <row r="30" spans="1:2" ht="68.25" customHeight="1" x14ac:dyDescent="0.3">
      <c r="A30" s="76" t="s">
        <v>493</v>
      </c>
      <c r="B30" s="84" t="s">
        <v>472</v>
      </c>
    </row>
    <row r="31" spans="1:2" ht="79.5" customHeight="1" x14ac:dyDescent="0.3">
      <c r="A31" s="76" t="s">
        <v>494</v>
      </c>
      <c r="B31" s="84" t="s">
        <v>470</v>
      </c>
    </row>
    <row r="32" spans="1:2" ht="26.25" customHeight="1" x14ac:dyDescent="0.3">
      <c r="A32" s="76" t="s">
        <v>495</v>
      </c>
      <c r="B32" s="84" t="s">
        <v>471</v>
      </c>
    </row>
    <row r="33" spans="1:2" ht="56.25" customHeight="1" x14ac:dyDescent="0.3">
      <c r="A33" s="76" t="s">
        <v>496</v>
      </c>
      <c r="B33" s="84" t="s">
        <v>475</v>
      </c>
    </row>
    <row r="34" spans="1:2" ht="55.5" customHeight="1" x14ac:dyDescent="0.3">
      <c r="A34" s="76" t="s">
        <v>497</v>
      </c>
      <c r="B34" s="84" t="s">
        <v>473</v>
      </c>
    </row>
    <row r="35" spans="1:2" ht="217.5" customHeight="1" x14ac:dyDescent="0.3">
      <c r="A35" s="76" t="s">
        <v>498</v>
      </c>
      <c r="B35" s="84" t="s">
        <v>474</v>
      </c>
    </row>
    <row r="36" spans="1:2" ht="217.5" customHeight="1" x14ac:dyDescent="0.3">
      <c r="A36" s="85"/>
    </row>
    <row r="37" spans="1:2" ht="217.5" customHeight="1" x14ac:dyDescent="0.3">
      <c r="A37" s="508" t="s">
        <v>319</v>
      </c>
      <c r="B37" s="508"/>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19"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topLeftCell="A9" workbookViewId="0">
      <selection activeCell="B3" sqref="B3:C3"/>
    </sheetView>
  </sheetViews>
  <sheetFormatPr defaultColWidth="8.69921875" defaultRowHeight="13.8" x14ac:dyDescent="0.25"/>
  <cols>
    <col min="1" max="1" width="3.59765625" style="2" customWidth="1"/>
    <col min="2" max="2" width="37" style="2" customWidth="1"/>
    <col min="3" max="3" width="42.3984375" style="2" customWidth="1"/>
    <col min="4" max="4" width="13.3984375" style="2" customWidth="1"/>
    <col min="5" max="16384" width="8.69921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5">
      <c r="A2" s="88" t="s">
        <v>507</v>
      </c>
      <c r="B2" s="513" t="s">
        <v>559</v>
      </c>
      <c r="C2" s="513"/>
      <c r="D2" s="66"/>
      <c r="E2" s="66"/>
      <c r="F2" s="66"/>
      <c r="G2" s="66"/>
      <c r="H2" s="66"/>
      <c r="I2" s="66"/>
      <c r="J2" s="66"/>
      <c r="K2" s="66"/>
      <c r="L2" s="66"/>
      <c r="M2" s="66"/>
      <c r="N2" s="66"/>
      <c r="O2" s="66"/>
      <c r="P2" s="66"/>
      <c r="Q2" s="66"/>
      <c r="R2" s="66"/>
      <c r="S2" s="66"/>
      <c r="T2" s="66"/>
      <c r="U2" s="66"/>
    </row>
    <row r="3" spans="1:21" ht="43.95" customHeight="1" x14ac:dyDescent="0.25">
      <c r="A3" s="65"/>
      <c r="B3" s="514" t="s">
        <v>513</v>
      </c>
      <c r="C3" s="514"/>
      <c r="D3" s="65"/>
      <c r="E3" s="65"/>
      <c r="F3" s="65"/>
      <c r="G3" s="65"/>
      <c r="H3" s="65"/>
      <c r="I3" s="65"/>
      <c r="J3" s="65"/>
      <c r="K3" s="65"/>
      <c r="L3" s="65"/>
      <c r="M3" s="65"/>
      <c r="N3" s="65"/>
      <c r="O3" s="65"/>
      <c r="P3" s="65"/>
      <c r="Q3" s="65"/>
      <c r="R3" s="65"/>
      <c r="S3" s="65"/>
      <c r="T3" s="65"/>
      <c r="U3" s="65"/>
    </row>
    <row r="4" spans="1:21" ht="22.95" customHeight="1" x14ac:dyDescent="0.25">
      <c r="A4" s="65"/>
      <c r="B4" s="89" t="s">
        <v>500</v>
      </c>
      <c r="C4" s="7"/>
      <c r="D4" s="65"/>
      <c r="E4" s="65"/>
      <c r="F4" s="65"/>
      <c r="G4" s="65"/>
      <c r="H4" s="65"/>
      <c r="I4" s="65"/>
      <c r="J4" s="65"/>
      <c r="K4" s="65"/>
      <c r="L4" s="65"/>
      <c r="M4" s="65"/>
      <c r="N4" s="65"/>
      <c r="O4" s="65"/>
      <c r="P4" s="65"/>
      <c r="Q4" s="65"/>
      <c r="R4" s="65"/>
      <c r="S4" s="65"/>
      <c r="T4" s="65"/>
      <c r="U4" s="65"/>
    </row>
    <row r="5" spans="1:21" ht="23.4" customHeight="1" x14ac:dyDescent="0.25">
      <c r="A5" s="65"/>
      <c r="B5" s="89" t="s">
        <v>501</v>
      </c>
      <c r="C5" s="7"/>
      <c r="D5" s="65"/>
      <c r="E5" s="65"/>
      <c r="F5" s="65"/>
      <c r="G5" s="65"/>
      <c r="H5" s="65"/>
      <c r="I5" s="65"/>
      <c r="J5" s="65"/>
      <c r="K5" s="65"/>
      <c r="L5" s="65"/>
      <c r="M5" s="65"/>
      <c r="N5" s="65"/>
      <c r="O5" s="65"/>
      <c r="P5" s="65"/>
      <c r="Q5" s="65"/>
      <c r="R5" s="65"/>
      <c r="S5" s="65"/>
      <c r="T5" s="65"/>
      <c r="U5" s="65"/>
    </row>
    <row r="6" spans="1:21" ht="28.2" customHeight="1" x14ac:dyDescent="0.25">
      <c r="A6" s="65"/>
      <c r="B6" s="512"/>
      <c r="C6" s="512"/>
      <c r="D6" s="65"/>
      <c r="E6" s="65"/>
      <c r="F6" s="65"/>
      <c r="G6" s="65"/>
      <c r="H6" s="65"/>
      <c r="I6" s="65"/>
      <c r="J6" s="65"/>
      <c r="K6" s="65"/>
      <c r="L6" s="65"/>
      <c r="M6" s="65"/>
      <c r="N6" s="65"/>
      <c r="O6" s="65"/>
      <c r="P6" s="65"/>
      <c r="Q6" s="65"/>
      <c r="R6" s="65"/>
      <c r="S6" s="65"/>
      <c r="T6" s="65"/>
      <c r="U6" s="65"/>
    </row>
    <row r="7" spans="1:21" ht="18.600000000000001" customHeight="1" x14ac:dyDescent="0.25">
      <c r="A7" s="65"/>
      <c r="B7" s="509" t="s">
        <v>505</v>
      </c>
      <c r="C7" s="509"/>
      <c r="D7" s="65"/>
      <c r="E7" s="65"/>
      <c r="F7" s="65"/>
      <c r="G7" s="65"/>
      <c r="H7" s="65"/>
      <c r="I7" s="65"/>
      <c r="J7" s="65"/>
      <c r="K7" s="65"/>
      <c r="L7" s="65"/>
      <c r="M7" s="65"/>
      <c r="N7" s="65"/>
      <c r="O7" s="65"/>
      <c r="P7" s="65"/>
      <c r="Q7" s="65"/>
      <c r="R7" s="65"/>
      <c r="S7" s="65"/>
      <c r="T7" s="65"/>
      <c r="U7" s="65"/>
    </row>
    <row r="8" spans="1:21" ht="78.75" customHeight="1" x14ac:dyDescent="0.25">
      <c r="A8" s="65"/>
      <c r="B8" s="90" t="s">
        <v>506</v>
      </c>
      <c r="C8" s="7"/>
      <c r="D8" s="65"/>
      <c r="E8" s="65"/>
      <c r="F8" s="65"/>
      <c r="G8" s="65"/>
      <c r="H8" s="65"/>
      <c r="I8" s="65"/>
      <c r="J8" s="65"/>
      <c r="K8" s="65"/>
      <c r="L8" s="65"/>
      <c r="M8" s="65"/>
      <c r="N8" s="65"/>
      <c r="O8" s="65"/>
      <c r="P8" s="65"/>
      <c r="Q8" s="65"/>
      <c r="R8" s="65"/>
      <c r="S8" s="65"/>
      <c r="T8" s="65"/>
      <c r="U8" s="65"/>
    </row>
    <row r="9" spans="1:21" ht="409.5" customHeight="1" x14ac:dyDescent="0.25">
      <c r="B9" s="510" t="s">
        <v>499</v>
      </c>
      <c r="C9" s="511"/>
      <c r="D9" s="91"/>
      <c r="E9" s="65"/>
      <c r="F9" s="65"/>
      <c r="G9" s="65"/>
      <c r="H9" s="65"/>
      <c r="I9" s="65"/>
      <c r="J9" s="65"/>
      <c r="K9" s="65"/>
      <c r="L9" s="65"/>
      <c r="M9" s="65"/>
      <c r="N9" s="65"/>
      <c r="O9" s="65"/>
      <c r="P9" s="65"/>
      <c r="Q9" s="65"/>
      <c r="R9" s="65"/>
      <c r="S9" s="65"/>
      <c r="T9" s="65"/>
      <c r="U9" s="65"/>
    </row>
    <row r="10" spans="1:21" s="65" customFormat="1" ht="19.95" customHeight="1" x14ac:dyDescent="0.25"/>
    <row r="11" spans="1:21" s="65" customFormat="1" x14ac:dyDescent="0.25"/>
    <row r="12" spans="1:21" s="65" customFormat="1" ht="37.950000000000003"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FAEAC-931C-4382-AFE2-4718624CD19E}">
  <sheetPr codeName="Sheet12"/>
  <dimension ref="A1:P27"/>
  <sheetViews>
    <sheetView topLeftCell="A5" workbookViewId="0">
      <selection activeCell="D23" sqref="D23"/>
    </sheetView>
  </sheetViews>
  <sheetFormatPr defaultRowHeight="13.8" x14ac:dyDescent="0.25"/>
  <cols>
    <col min="1" max="1" width="6.59765625" customWidth="1"/>
    <col min="2" max="2" width="41.5" customWidth="1"/>
    <col min="3" max="3" width="36.19921875" customWidth="1"/>
    <col min="4" max="4" width="36" customWidth="1"/>
  </cols>
  <sheetData>
    <row r="1" spans="1:16" x14ac:dyDescent="0.25">
      <c r="A1" s="196"/>
      <c r="B1" s="196"/>
      <c r="C1" s="196"/>
      <c r="D1" s="196"/>
      <c r="E1" s="196"/>
      <c r="F1" s="196"/>
      <c r="G1" s="196"/>
      <c r="H1" s="196"/>
      <c r="I1" s="196"/>
      <c r="J1" s="196"/>
      <c r="K1" s="196"/>
      <c r="L1" s="196"/>
      <c r="M1" s="196"/>
      <c r="N1" s="196"/>
      <c r="O1" s="196"/>
      <c r="P1" s="196"/>
    </row>
    <row r="2" spans="1:16" ht="15.6" x14ac:dyDescent="0.3">
      <c r="A2" s="197" t="s">
        <v>927</v>
      </c>
      <c r="B2" s="66" t="s">
        <v>928</v>
      </c>
      <c r="C2" s="198"/>
      <c r="D2" s="199"/>
      <c r="E2" s="196"/>
      <c r="F2" s="196"/>
      <c r="G2" s="196"/>
      <c r="H2" s="196"/>
      <c r="I2" s="196"/>
      <c r="J2" s="196"/>
      <c r="K2" s="196"/>
      <c r="L2" s="196"/>
      <c r="M2" s="196"/>
      <c r="N2" s="196"/>
      <c r="O2" s="196"/>
      <c r="P2" s="196"/>
    </row>
    <row r="3" spans="1:16" ht="31.2" x14ac:dyDescent="0.3">
      <c r="A3" s="178" t="s">
        <v>75</v>
      </c>
      <c r="B3" s="98" t="s">
        <v>150</v>
      </c>
      <c r="C3" s="98" t="s">
        <v>929</v>
      </c>
      <c r="D3" s="98" t="s">
        <v>930</v>
      </c>
      <c r="E3" s="196"/>
      <c r="F3" s="196"/>
      <c r="G3" s="196"/>
      <c r="H3" s="196"/>
      <c r="I3" s="196"/>
      <c r="J3" s="196"/>
      <c r="K3" s="196"/>
      <c r="L3" s="196"/>
      <c r="M3" s="196"/>
      <c r="N3" s="196"/>
      <c r="O3" s="196"/>
      <c r="P3" s="196"/>
    </row>
    <row r="4" spans="1:16" ht="38.4" customHeight="1" x14ac:dyDescent="0.25">
      <c r="A4" s="179" t="s">
        <v>931</v>
      </c>
      <c r="B4" s="99" t="s">
        <v>932</v>
      </c>
      <c r="C4" s="193"/>
      <c r="D4" s="93"/>
      <c r="E4" s="196"/>
      <c r="F4" s="196"/>
      <c r="G4" s="196"/>
      <c r="H4" s="196"/>
      <c r="I4" s="196"/>
      <c r="J4" s="196"/>
      <c r="K4" s="196"/>
      <c r="L4" s="196"/>
      <c r="M4" s="196"/>
      <c r="N4" s="196"/>
      <c r="O4" s="196"/>
      <c r="P4" s="196"/>
    </row>
    <row r="5" spans="1:16" ht="66" customHeight="1" x14ac:dyDescent="0.25">
      <c r="A5" s="179" t="s">
        <v>933</v>
      </c>
      <c r="B5" s="99" t="s">
        <v>934</v>
      </c>
      <c r="C5" s="92"/>
      <c r="D5" s="93"/>
      <c r="E5" s="196"/>
      <c r="F5" s="196"/>
      <c r="G5" s="196"/>
      <c r="H5" s="196"/>
      <c r="I5" s="196"/>
      <c r="J5" s="196"/>
      <c r="K5" s="196"/>
      <c r="L5" s="196"/>
      <c r="M5" s="196"/>
      <c r="N5" s="196"/>
      <c r="O5" s="196"/>
      <c r="P5" s="196"/>
    </row>
    <row r="6" spans="1:16" ht="96" customHeight="1" x14ac:dyDescent="0.25">
      <c r="A6" s="179" t="s">
        <v>935</v>
      </c>
      <c r="B6" s="99" t="s">
        <v>947</v>
      </c>
      <c r="C6" s="92"/>
      <c r="D6" s="93"/>
      <c r="E6" s="196"/>
      <c r="F6" s="196"/>
      <c r="G6" s="196"/>
      <c r="H6" s="196"/>
      <c r="I6" s="196"/>
      <c r="J6" s="196"/>
      <c r="K6" s="196"/>
      <c r="L6" s="196"/>
      <c r="M6" s="196"/>
      <c r="N6" s="196"/>
      <c r="O6" s="196"/>
      <c r="P6" s="196"/>
    </row>
    <row r="7" spans="1:16" ht="64.95" customHeight="1" x14ac:dyDescent="0.25">
      <c r="A7" s="179" t="s">
        <v>936</v>
      </c>
      <c r="B7" s="99" t="s">
        <v>948</v>
      </c>
      <c r="C7" s="92"/>
      <c r="D7" s="93"/>
      <c r="E7" s="196"/>
      <c r="F7" s="196"/>
      <c r="G7" s="196"/>
      <c r="H7" s="196"/>
      <c r="I7" s="196"/>
      <c r="J7" s="196"/>
      <c r="K7" s="196"/>
      <c r="L7" s="196"/>
      <c r="M7" s="196"/>
      <c r="N7" s="196"/>
      <c r="O7" s="196"/>
      <c r="P7" s="196"/>
    </row>
    <row r="8" spans="1:16" ht="49.95" customHeight="1" x14ac:dyDescent="0.25">
      <c r="A8" s="179" t="s">
        <v>937</v>
      </c>
      <c r="B8" s="99" t="s">
        <v>938</v>
      </c>
      <c r="C8" s="193"/>
      <c r="D8" s="93"/>
      <c r="E8" s="196"/>
      <c r="F8" s="196"/>
      <c r="G8" s="196"/>
      <c r="H8" s="196"/>
      <c r="I8" s="196"/>
      <c r="J8" s="196"/>
      <c r="K8" s="196"/>
      <c r="L8" s="196"/>
      <c r="M8" s="196"/>
      <c r="N8" s="196"/>
      <c r="O8" s="196"/>
      <c r="P8" s="196"/>
    </row>
    <row r="9" spans="1:16" ht="36.6" customHeight="1" x14ac:dyDescent="0.25">
      <c r="A9" s="179" t="s">
        <v>939</v>
      </c>
      <c r="B9" s="99" t="s">
        <v>940</v>
      </c>
      <c r="C9" s="92"/>
      <c r="D9" s="93"/>
      <c r="E9" s="196"/>
      <c r="F9" s="196"/>
      <c r="G9" s="196"/>
      <c r="H9" s="196"/>
      <c r="I9" s="196"/>
      <c r="J9" s="196"/>
      <c r="K9" s="196"/>
      <c r="L9" s="196"/>
      <c r="M9" s="196"/>
      <c r="N9" s="196"/>
      <c r="O9" s="196"/>
      <c r="P9" s="196"/>
    </row>
    <row r="10" spans="1:16" ht="52.2" customHeight="1" x14ac:dyDescent="0.25">
      <c r="A10" s="179" t="s">
        <v>941</v>
      </c>
      <c r="B10" s="99" t="s">
        <v>942</v>
      </c>
      <c r="C10" s="92"/>
      <c r="D10" s="93"/>
      <c r="E10" s="196"/>
      <c r="F10" s="196"/>
      <c r="G10" s="196"/>
      <c r="H10" s="196"/>
      <c r="I10" s="196"/>
      <c r="J10" s="196"/>
      <c r="K10" s="196"/>
      <c r="L10" s="196"/>
      <c r="M10" s="196"/>
      <c r="N10" s="196"/>
      <c r="O10" s="196"/>
      <c r="P10" s="196"/>
    </row>
    <row r="11" spans="1:16" ht="51" customHeight="1" x14ac:dyDescent="0.25">
      <c r="A11" s="179" t="s">
        <v>943</v>
      </c>
      <c r="B11" s="99" t="s">
        <v>944</v>
      </c>
      <c r="C11" s="280"/>
      <c r="D11" s="93"/>
      <c r="E11" s="196"/>
      <c r="F11" s="196"/>
      <c r="G11" s="196"/>
      <c r="H11" s="196"/>
      <c r="I11" s="196"/>
      <c r="J11" s="196"/>
      <c r="K11" s="196"/>
      <c r="L11" s="196"/>
      <c r="M11" s="196"/>
      <c r="N11" s="196"/>
      <c r="O11" s="196"/>
      <c r="P11" s="196"/>
    </row>
    <row r="12" spans="1:16" ht="86.4" customHeight="1" x14ac:dyDescent="0.25">
      <c r="A12" s="179" t="s">
        <v>945</v>
      </c>
      <c r="B12" s="99" t="s">
        <v>946</v>
      </c>
      <c r="C12" s="92"/>
      <c r="D12" s="93"/>
      <c r="E12" s="196"/>
      <c r="F12" s="196"/>
      <c r="G12" s="196"/>
      <c r="H12" s="196"/>
      <c r="I12" s="196"/>
      <c r="J12" s="196"/>
      <c r="K12" s="196"/>
      <c r="L12" s="196"/>
      <c r="M12" s="196"/>
      <c r="N12" s="196"/>
      <c r="O12" s="196"/>
      <c r="P12" s="196"/>
    </row>
    <row r="13" spans="1:16" x14ac:dyDescent="0.25">
      <c r="A13" s="196"/>
      <c r="B13" s="196"/>
      <c r="C13" s="196"/>
      <c r="D13" s="196"/>
      <c r="E13" s="196"/>
      <c r="F13" s="196"/>
      <c r="G13" s="196"/>
      <c r="H13" s="196"/>
      <c r="I13" s="196"/>
      <c r="J13" s="196"/>
      <c r="K13" s="196"/>
      <c r="L13" s="196"/>
      <c r="M13" s="196"/>
      <c r="N13" s="196"/>
      <c r="O13" s="196"/>
      <c r="P13" s="196"/>
    </row>
    <row r="14" spans="1:16" x14ac:dyDescent="0.25">
      <c r="A14" s="196"/>
      <c r="B14" s="196"/>
      <c r="C14" s="196"/>
      <c r="D14" s="196"/>
      <c r="E14" s="196"/>
      <c r="F14" s="196"/>
      <c r="G14" s="196"/>
      <c r="H14" s="196"/>
      <c r="I14" s="196"/>
      <c r="J14" s="196"/>
      <c r="K14" s="196"/>
      <c r="L14" s="196"/>
      <c r="M14" s="196"/>
      <c r="N14" s="196"/>
      <c r="O14" s="196"/>
      <c r="P14" s="196"/>
    </row>
    <row r="15" spans="1:16" x14ac:dyDescent="0.25">
      <c r="A15" s="196"/>
      <c r="B15" s="196"/>
      <c r="C15" s="196"/>
      <c r="D15" s="196"/>
      <c r="E15" s="196"/>
      <c r="F15" s="196"/>
      <c r="G15" s="196"/>
      <c r="H15" s="196"/>
      <c r="I15" s="196"/>
      <c r="J15" s="196"/>
      <c r="K15" s="196"/>
      <c r="L15" s="196"/>
      <c r="M15" s="196"/>
      <c r="N15" s="196"/>
      <c r="O15" s="196"/>
      <c r="P15" s="196"/>
    </row>
    <row r="16" spans="1:16" x14ac:dyDescent="0.25">
      <c r="A16" s="196"/>
      <c r="B16" s="196"/>
      <c r="C16" s="196"/>
      <c r="D16" s="196"/>
      <c r="E16" s="196"/>
      <c r="F16" s="196"/>
      <c r="G16" s="196"/>
      <c r="H16" s="196"/>
      <c r="I16" s="196"/>
      <c r="J16" s="196"/>
      <c r="K16" s="196"/>
      <c r="L16" s="196"/>
      <c r="M16" s="196"/>
      <c r="N16" s="196"/>
      <c r="O16" s="196"/>
      <c r="P16" s="196"/>
    </row>
    <row r="17" spans="1:16" x14ac:dyDescent="0.25">
      <c r="A17" s="196"/>
      <c r="B17" s="196"/>
      <c r="C17" s="196"/>
      <c r="D17" s="196"/>
      <c r="E17" s="196"/>
      <c r="F17" s="196"/>
      <c r="G17" s="196"/>
      <c r="H17" s="196"/>
      <c r="I17" s="196"/>
      <c r="J17" s="196"/>
      <c r="K17" s="196"/>
      <c r="L17" s="196"/>
      <c r="M17" s="196"/>
      <c r="N17" s="196"/>
      <c r="O17" s="196"/>
      <c r="P17" s="196"/>
    </row>
    <row r="18" spans="1:16" x14ac:dyDescent="0.25">
      <c r="A18" s="196"/>
      <c r="B18" s="196"/>
      <c r="C18" s="196"/>
      <c r="D18" s="196"/>
      <c r="E18" s="196"/>
      <c r="F18" s="196"/>
      <c r="G18" s="196"/>
      <c r="H18" s="196"/>
      <c r="I18" s="196"/>
      <c r="J18" s="196"/>
      <c r="K18" s="196"/>
      <c r="L18" s="196"/>
      <c r="M18" s="196"/>
      <c r="N18" s="196"/>
      <c r="O18" s="196"/>
      <c r="P18" s="196"/>
    </row>
    <row r="19" spans="1:16" x14ac:dyDescent="0.25">
      <c r="A19" s="196"/>
      <c r="B19" s="196"/>
      <c r="C19" s="196"/>
      <c r="D19" s="196"/>
      <c r="E19" s="196"/>
      <c r="F19" s="196"/>
      <c r="G19" s="196"/>
      <c r="H19" s="196"/>
      <c r="I19" s="196"/>
      <c r="J19" s="196"/>
      <c r="K19" s="196"/>
      <c r="L19" s="196"/>
      <c r="M19" s="196"/>
      <c r="N19" s="196"/>
      <c r="O19" s="196"/>
      <c r="P19" s="196"/>
    </row>
    <row r="20" spans="1:16" x14ac:dyDescent="0.25">
      <c r="A20" s="196"/>
      <c r="B20" s="196"/>
      <c r="C20" s="196"/>
      <c r="D20" s="196"/>
      <c r="E20" s="196"/>
      <c r="F20" s="196"/>
      <c r="G20" s="196"/>
      <c r="H20" s="196"/>
      <c r="I20" s="196"/>
      <c r="J20" s="196"/>
      <c r="K20" s="196"/>
      <c r="L20" s="196"/>
      <c r="M20" s="196"/>
      <c r="N20" s="196"/>
      <c r="O20" s="196"/>
      <c r="P20" s="196"/>
    </row>
    <row r="21" spans="1:16" x14ac:dyDescent="0.25">
      <c r="A21" s="196"/>
      <c r="B21" s="196"/>
      <c r="C21" s="196"/>
      <c r="D21" s="196"/>
      <c r="E21" s="196"/>
      <c r="F21" s="196"/>
      <c r="G21" s="196"/>
      <c r="H21" s="196"/>
      <c r="I21" s="196"/>
      <c r="J21" s="196"/>
      <c r="K21" s="196"/>
      <c r="L21" s="196"/>
      <c r="M21" s="196"/>
      <c r="N21" s="196"/>
      <c r="O21" s="196"/>
      <c r="P21" s="196"/>
    </row>
    <row r="22" spans="1:16" x14ac:dyDescent="0.25">
      <c r="A22" s="196"/>
      <c r="B22" s="196"/>
      <c r="C22" s="196"/>
      <c r="D22" s="196"/>
      <c r="E22" s="196"/>
      <c r="F22" s="196"/>
      <c r="G22" s="196"/>
      <c r="H22" s="196"/>
      <c r="I22" s="196"/>
      <c r="J22" s="196"/>
      <c r="K22" s="196"/>
      <c r="L22" s="196"/>
      <c r="M22" s="196"/>
      <c r="N22" s="196"/>
      <c r="O22" s="196"/>
      <c r="P22" s="196"/>
    </row>
    <row r="23" spans="1:16" x14ac:dyDescent="0.25">
      <c r="A23" s="196"/>
      <c r="B23" s="196"/>
      <c r="C23" s="196"/>
      <c r="D23" s="196"/>
      <c r="E23" s="196"/>
      <c r="F23" s="196"/>
      <c r="G23" s="196"/>
      <c r="H23" s="196"/>
      <c r="I23" s="196"/>
      <c r="J23" s="196"/>
      <c r="K23" s="196"/>
      <c r="L23" s="196"/>
      <c r="M23" s="196"/>
      <c r="N23" s="196"/>
      <c r="O23" s="196"/>
      <c r="P23" s="196"/>
    </row>
    <row r="24" spans="1:16" x14ac:dyDescent="0.25">
      <c r="A24" s="196"/>
      <c r="B24" s="196"/>
      <c r="C24" s="196"/>
      <c r="D24" s="196"/>
      <c r="E24" s="196"/>
      <c r="F24" s="196"/>
      <c r="G24" s="196"/>
      <c r="H24" s="196"/>
      <c r="I24" s="196"/>
      <c r="J24" s="196"/>
      <c r="K24" s="196"/>
      <c r="L24" s="196"/>
      <c r="M24" s="196"/>
      <c r="N24" s="196"/>
      <c r="O24" s="196"/>
      <c r="P24" s="196"/>
    </row>
    <row r="25" spans="1:16" x14ac:dyDescent="0.25">
      <c r="A25" s="196"/>
      <c r="B25" s="196"/>
      <c r="C25" s="196"/>
      <c r="D25" s="196"/>
      <c r="E25" s="196"/>
      <c r="F25" s="196"/>
      <c r="G25" s="196"/>
      <c r="H25" s="196"/>
      <c r="I25" s="196"/>
      <c r="J25" s="196"/>
      <c r="K25" s="196"/>
      <c r="L25" s="196"/>
      <c r="M25" s="196"/>
      <c r="N25" s="196"/>
      <c r="O25" s="196"/>
      <c r="P25" s="196"/>
    </row>
    <row r="26" spans="1:16" x14ac:dyDescent="0.25">
      <c r="A26" s="196"/>
      <c r="B26" s="196"/>
      <c r="C26" s="196"/>
      <c r="D26" s="196"/>
      <c r="E26" s="196"/>
      <c r="F26" s="196"/>
      <c r="G26" s="196"/>
      <c r="H26" s="196"/>
      <c r="I26" s="196"/>
      <c r="J26" s="196"/>
      <c r="K26" s="196"/>
      <c r="L26" s="196"/>
      <c r="M26" s="196"/>
      <c r="N26" s="196"/>
      <c r="O26" s="196"/>
      <c r="P26" s="196"/>
    </row>
    <row r="27" spans="1:16" x14ac:dyDescent="0.25">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7620</xdr:rowOff>
                  </from>
                  <to>
                    <xdr:col>3</xdr:col>
                    <xdr:colOff>1135380</xdr:colOff>
                    <xdr:row>23</xdr:row>
                    <xdr:rowOff>121920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365EAD0A-DB28-4EBC-A2F1-425D3FE7DF4E}">
          <x14:formula1>
            <xm:f>Sąrašas!$A$192:$A$201</xm:f>
          </x14:formula1>
          <xm:sqref>C4</xm:sqref>
        </x14:dataValidation>
        <x14:dataValidation type="list" allowBlank="1" showInputMessage="1" showErrorMessage="1" xr:uid="{50E2E46C-B1AB-452A-9381-1C15D007F0F7}">
          <x14:formula1>
            <xm:f>Sąrašas!$A$1:$A$2</xm:f>
          </x14:formula1>
          <xm:sqref>C9:C10 C5:C7</xm:sqref>
        </x14:dataValidation>
        <x14:dataValidation type="list" allowBlank="1" showInputMessage="1" showErrorMessage="1" xr:uid="{30AD43C7-0ABD-4F84-9CA0-B837CC930064}">
          <x14:formula1>
            <xm:f>Sąrašas!$A$203:$A$207</xm:f>
          </x14:formula1>
          <xm:sqref>C8</xm:sqref>
        </x14:dataValidation>
        <x14:dataValidation type="list" allowBlank="1" showInputMessage="1" showErrorMessage="1" xr:uid="{A1CC4B16-668A-4FE6-9088-5E0EA6FB2BD6}">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FA22C-FEB8-48F0-AE52-663DE438C0A4}">
  <sheetPr codeName="Sheet13"/>
  <dimension ref="A1:C270"/>
  <sheetViews>
    <sheetView workbookViewId="0">
      <selection activeCell="M12" sqref="M12"/>
    </sheetView>
  </sheetViews>
  <sheetFormatPr defaultRowHeight="13.8" x14ac:dyDescent="0.25"/>
  <sheetData>
    <row r="1" spans="1:3" ht="15.6" x14ac:dyDescent="0.25">
      <c r="A1" s="136" t="s">
        <v>5</v>
      </c>
      <c r="B1" s="137"/>
      <c r="C1" s="137"/>
    </row>
    <row r="2" spans="1:3" ht="15.6" x14ac:dyDescent="0.25">
      <c r="A2" s="136" t="s">
        <v>6</v>
      </c>
      <c r="B2" s="137"/>
      <c r="C2" s="137"/>
    </row>
    <row r="3" spans="1:3" ht="15.6" x14ac:dyDescent="0.25">
      <c r="A3" s="136" t="s">
        <v>7</v>
      </c>
      <c r="B3" s="136"/>
      <c r="C3" s="136"/>
    </row>
    <row r="4" spans="1:3" ht="15.6" x14ac:dyDescent="0.25">
      <c r="A4" s="136"/>
      <c r="B4" s="136"/>
      <c r="C4" s="136"/>
    </row>
    <row r="5" spans="1:3" ht="15.6" x14ac:dyDescent="0.25">
      <c r="A5" s="136" t="s">
        <v>28</v>
      </c>
      <c r="B5" s="136"/>
      <c r="C5" s="136"/>
    </row>
    <row r="6" spans="1:3" ht="15.6" x14ac:dyDescent="0.25">
      <c r="A6" s="136" t="s">
        <v>29</v>
      </c>
      <c r="B6" s="136"/>
      <c r="C6" s="136"/>
    </row>
    <row r="7" spans="1:3" ht="15.6" x14ac:dyDescent="0.25">
      <c r="A7" s="136"/>
      <c r="B7" s="136"/>
      <c r="C7" s="136"/>
    </row>
    <row r="8" spans="1:3" ht="15.6" x14ac:dyDescent="0.25">
      <c r="A8" s="138" t="s">
        <v>126</v>
      </c>
      <c r="B8" s="136"/>
      <c r="C8" s="136"/>
    </row>
    <row r="9" spans="1:3" ht="15.6" x14ac:dyDescent="0.25">
      <c r="A9" s="138" t="s">
        <v>127</v>
      </c>
      <c r="B9" s="136"/>
      <c r="C9" s="136"/>
    </row>
    <row r="10" spans="1:3" ht="15.6" x14ac:dyDescent="0.25">
      <c r="A10" s="136"/>
      <c r="B10" s="136"/>
      <c r="C10" s="136"/>
    </row>
    <row r="11" spans="1:3" ht="15.6" x14ac:dyDescent="0.25">
      <c r="A11" s="128" t="s">
        <v>106</v>
      </c>
      <c r="B11" s="128" t="s">
        <v>107</v>
      </c>
      <c r="C11" s="136">
        <f>VLOOKUP('[1]6l_FP'!B5,[1]Sąrašai!A12:B13,2,FALSE)</f>
        <v>2</v>
      </c>
    </row>
    <row r="12" spans="1:3" ht="15.6" x14ac:dyDescent="0.25">
      <c r="A12" s="138" t="s">
        <v>73</v>
      </c>
      <c r="B12" s="138">
        <v>1</v>
      </c>
      <c r="C12" s="136"/>
    </row>
    <row r="13" spans="1:3" ht="15.6" x14ac:dyDescent="0.25">
      <c r="A13" s="138" t="s">
        <v>108</v>
      </c>
      <c r="B13" s="138">
        <v>2</v>
      </c>
      <c r="C13" s="136"/>
    </row>
    <row r="14" spans="1:3" ht="15.6" x14ac:dyDescent="0.25">
      <c r="A14" s="136"/>
      <c r="B14" s="136"/>
      <c r="C14" s="136"/>
    </row>
    <row r="15" spans="1:3" ht="15.6" x14ac:dyDescent="0.25">
      <c r="A15" s="128" t="s">
        <v>109</v>
      </c>
      <c r="B15" s="136"/>
      <c r="C15" s="136"/>
    </row>
    <row r="16" spans="1:3" ht="15.6" x14ac:dyDescent="0.25">
      <c r="A16" s="138">
        <v>21</v>
      </c>
      <c r="B16" s="136"/>
      <c r="C16" s="136"/>
    </row>
    <row r="17" spans="1:3" ht="15.6" x14ac:dyDescent="0.25">
      <c r="A17" s="138">
        <v>9</v>
      </c>
      <c r="B17" s="136"/>
      <c r="C17" s="136"/>
    </row>
    <row r="18" spans="1:3" ht="15.6" x14ac:dyDescent="0.25">
      <c r="A18" s="138">
        <v>0</v>
      </c>
      <c r="B18" s="136"/>
      <c r="C18" s="136"/>
    </row>
    <row r="19" spans="1:3" ht="15.6" x14ac:dyDescent="0.25">
      <c r="A19" s="136"/>
      <c r="B19" s="136"/>
      <c r="C19" s="136"/>
    </row>
    <row r="20" spans="1:3" ht="15.6" x14ac:dyDescent="0.25">
      <c r="A20" s="128" t="s">
        <v>110</v>
      </c>
      <c r="B20" s="139" t="s">
        <v>107</v>
      </c>
      <c r="C20" s="139" t="e">
        <f>VLOOKUP('[1]6l_FP'!B7,[1]Sąrašai!A22:B23,2,FALSE)</f>
        <v>#N/A</v>
      </c>
    </row>
    <row r="21" spans="1:3" ht="15.6" x14ac:dyDescent="0.25">
      <c r="A21" s="128"/>
      <c r="B21" s="139"/>
      <c r="C21" s="139"/>
    </row>
    <row r="22" spans="1:3" ht="15.6" x14ac:dyDescent="0.25">
      <c r="A22" s="138" t="s">
        <v>243</v>
      </c>
      <c r="B22" s="137">
        <v>1</v>
      </c>
      <c r="C22" s="137"/>
    </row>
    <row r="23" spans="1:3" ht="15.6" x14ac:dyDescent="0.25">
      <c r="A23" s="138" t="s">
        <v>242</v>
      </c>
      <c r="B23" s="137">
        <v>2</v>
      </c>
      <c r="C23" s="137"/>
    </row>
    <row r="24" spans="1:3" ht="15.6" x14ac:dyDescent="0.25">
      <c r="A24" s="136"/>
      <c r="B24" s="136"/>
      <c r="C24" s="136"/>
    </row>
    <row r="25" spans="1:3" ht="15.6" x14ac:dyDescent="0.25">
      <c r="A25" s="136"/>
      <c r="B25" s="136"/>
      <c r="C25" s="136"/>
    </row>
    <row r="26" spans="1:3" ht="47.4" thickBot="1" x14ac:dyDescent="0.3">
      <c r="A26" s="140" t="s">
        <v>138</v>
      </c>
      <c r="B26" s="136"/>
      <c r="C26" s="136"/>
    </row>
    <row r="27" spans="1:3" ht="172.2" thickBot="1" x14ac:dyDescent="0.3">
      <c r="A27" s="140" t="s">
        <v>139</v>
      </c>
      <c r="B27" s="136"/>
      <c r="C27" s="136"/>
    </row>
    <row r="28" spans="1:3" ht="47.4" thickBot="1" x14ac:dyDescent="0.3">
      <c r="A28" s="140" t="s">
        <v>140</v>
      </c>
      <c r="B28" s="136"/>
      <c r="C28" s="136"/>
    </row>
    <row r="29" spans="1:3" ht="15.6" x14ac:dyDescent="0.25">
      <c r="A29" s="136"/>
      <c r="B29" s="136"/>
      <c r="C29" s="136"/>
    </row>
    <row r="30" spans="1:3" ht="15.6" x14ac:dyDescent="0.25">
      <c r="A30" s="136" t="s">
        <v>233</v>
      </c>
      <c r="B30" s="136"/>
      <c r="C30" s="136"/>
    </row>
    <row r="31" spans="1:3" ht="15.6" x14ac:dyDescent="0.25">
      <c r="A31" s="136" t="s">
        <v>234</v>
      </c>
      <c r="B31" s="136"/>
      <c r="C31" s="136"/>
    </row>
    <row r="32" spans="1:3" ht="46.8" x14ac:dyDescent="0.25">
      <c r="A32" s="141" t="s">
        <v>239</v>
      </c>
      <c r="B32" s="136"/>
      <c r="C32" s="136"/>
    </row>
    <row r="33" spans="1:3" ht="187.2" x14ac:dyDescent="0.25">
      <c r="A33" s="141" t="s">
        <v>394</v>
      </c>
      <c r="B33" s="136"/>
      <c r="C33" s="136"/>
    </row>
    <row r="34" spans="1:3" ht="15.6" x14ac:dyDescent="0.25">
      <c r="A34" s="136" t="s">
        <v>235</v>
      </c>
      <c r="B34" s="136"/>
      <c r="C34" s="136"/>
    </row>
    <row r="35" spans="1:3" ht="15.6" x14ac:dyDescent="0.25">
      <c r="A35" s="136" t="s">
        <v>236</v>
      </c>
      <c r="B35" s="136"/>
      <c r="C35" s="136"/>
    </row>
    <row r="36" spans="1:3" ht="15.6" x14ac:dyDescent="0.25">
      <c r="A36" s="142"/>
      <c r="B36" s="136"/>
      <c r="C36" s="136"/>
    </row>
    <row r="37" spans="1:3" ht="15.6" x14ac:dyDescent="0.25">
      <c r="A37" s="136" t="s">
        <v>502</v>
      </c>
      <c r="B37" s="136"/>
      <c r="C37" s="136"/>
    </row>
    <row r="38" spans="1:3" ht="15.6" x14ac:dyDescent="0.25">
      <c r="A38" s="138" t="s">
        <v>503</v>
      </c>
      <c r="B38" s="136"/>
      <c r="C38" s="136"/>
    </row>
    <row r="39" spans="1:3" ht="15.6" x14ac:dyDescent="0.25">
      <c r="A39" s="138" t="s">
        <v>504</v>
      </c>
      <c r="B39" s="136"/>
      <c r="C39" s="136"/>
    </row>
    <row r="40" spans="1:3" ht="15.6" x14ac:dyDescent="0.25">
      <c r="A40" s="136"/>
      <c r="B40" s="136"/>
      <c r="C40" s="136"/>
    </row>
    <row r="41" spans="1:3" ht="15.6" x14ac:dyDescent="0.25">
      <c r="A41" s="136"/>
      <c r="B41" s="136"/>
      <c r="C41" s="136"/>
    </row>
    <row r="42" spans="1:3" ht="15.6" x14ac:dyDescent="0.25">
      <c r="A42" s="136"/>
      <c r="B42" s="136"/>
      <c r="C42" s="136"/>
    </row>
    <row r="43" spans="1:3" ht="15.6" x14ac:dyDescent="0.25">
      <c r="A43" s="136"/>
      <c r="B43" s="136"/>
      <c r="C43" s="136"/>
    </row>
    <row r="44" spans="1:3" ht="15.6" x14ac:dyDescent="0.25">
      <c r="A44" s="136"/>
      <c r="B44" s="136"/>
      <c r="C44" s="136"/>
    </row>
    <row r="45" spans="1:3" ht="15.6" x14ac:dyDescent="0.25">
      <c r="A45" s="136" t="s">
        <v>723</v>
      </c>
      <c r="B45" s="136" t="s">
        <v>5</v>
      </c>
      <c r="C45" s="136"/>
    </row>
    <row r="46" spans="1:3" ht="15.6" x14ac:dyDescent="0.3">
      <c r="A46" s="147" t="s">
        <v>724</v>
      </c>
      <c r="B46" s="136" t="s">
        <v>6</v>
      </c>
      <c r="C46" s="136"/>
    </row>
    <row r="47" spans="1:3" ht="15.6" x14ac:dyDescent="0.25">
      <c r="A47" s="136" t="s">
        <v>725</v>
      </c>
      <c r="B47" s="136" t="s">
        <v>7</v>
      </c>
      <c r="C47" s="136"/>
    </row>
    <row r="48" spans="1:3" ht="15.6" x14ac:dyDescent="0.25">
      <c r="A48" s="136" t="s">
        <v>726</v>
      </c>
      <c r="B48" s="136"/>
      <c r="C48" s="136"/>
    </row>
    <row r="49" spans="1:3" ht="15.6" x14ac:dyDescent="0.25">
      <c r="A49" s="138"/>
      <c r="B49" s="136"/>
      <c r="C49" s="136"/>
    </row>
    <row r="50" spans="1:3" ht="15.6" x14ac:dyDescent="0.25">
      <c r="A50" s="136" t="s">
        <v>672</v>
      </c>
      <c r="B50" s="136"/>
      <c r="C50" s="136"/>
    </row>
    <row r="51" spans="1:3" ht="15.6" x14ac:dyDescent="0.25">
      <c r="A51" s="136" t="s">
        <v>727</v>
      </c>
      <c r="B51" s="136"/>
      <c r="C51" s="136"/>
    </row>
    <row r="52" spans="1:3" ht="15.6" x14ac:dyDescent="0.25">
      <c r="A52" s="136" t="s">
        <v>728</v>
      </c>
      <c r="B52" s="136"/>
      <c r="C52" s="136"/>
    </row>
    <row r="53" spans="1:3" ht="15.6" x14ac:dyDescent="0.25">
      <c r="A53" s="143" t="s">
        <v>729</v>
      </c>
      <c r="B53" s="137"/>
      <c r="C53" s="136"/>
    </row>
    <row r="54" spans="1:3" ht="15.6" x14ac:dyDescent="0.25">
      <c r="A54" s="143" t="s">
        <v>730</v>
      </c>
      <c r="B54" s="136"/>
      <c r="C54" s="136"/>
    </row>
    <row r="55" spans="1:3" ht="15.6" x14ac:dyDescent="0.25">
      <c r="A55" s="143" t="s">
        <v>731</v>
      </c>
      <c r="B55" s="136"/>
      <c r="C55" s="136"/>
    </row>
    <row r="56" spans="1:3" ht="15.6" x14ac:dyDescent="0.25">
      <c r="A56" s="144" t="s">
        <v>732</v>
      </c>
      <c r="B56" s="136"/>
      <c r="C56" s="136"/>
    </row>
    <row r="57" spans="1:3" ht="15.6" x14ac:dyDescent="0.25">
      <c r="A57" s="143" t="s">
        <v>733</v>
      </c>
      <c r="B57" s="136"/>
      <c r="C57" s="136"/>
    </row>
    <row r="58" spans="1:3" ht="15.6" x14ac:dyDescent="0.25">
      <c r="A58" s="142" t="s">
        <v>734</v>
      </c>
      <c r="B58" s="136"/>
      <c r="C58" s="136"/>
    </row>
    <row r="59" spans="1:3" ht="15.6" x14ac:dyDescent="0.25">
      <c r="A59" s="142"/>
      <c r="B59" s="136"/>
      <c r="C59" s="136"/>
    </row>
    <row r="60" spans="1:3" ht="15.6" x14ac:dyDescent="0.25">
      <c r="A60" s="136" t="s">
        <v>735</v>
      </c>
      <c r="B60" s="136"/>
      <c r="C60" s="136"/>
    </row>
    <row r="61" spans="1:3" ht="15.6" x14ac:dyDescent="0.25">
      <c r="A61" s="136" t="s">
        <v>736</v>
      </c>
      <c r="B61" s="136"/>
      <c r="C61" s="136"/>
    </row>
    <row r="62" spans="1:3" ht="15.6" x14ac:dyDescent="0.25">
      <c r="A62" s="136" t="s">
        <v>737</v>
      </c>
      <c r="B62" s="136"/>
      <c r="C62" s="136"/>
    </row>
    <row r="63" spans="1:3" ht="15.6" x14ac:dyDescent="0.25">
      <c r="A63" s="136"/>
      <c r="B63" s="136"/>
      <c r="C63" s="136"/>
    </row>
    <row r="64" spans="1:3" ht="15.6" x14ac:dyDescent="0.25">
      <c r="A64" s="142" t="s">
        <v>738</v>
      </c>
      <c r="B64" s="136"/>
      <c r="C64" s="136"/>
    </row>
    <row r="65" spans="1:3" ht="15.6" x14ac:dyDescent="0.25">
      <c r="A65" s="142"/>
      <c r="B65" s="136"/>
      <c r="C65" s="136"/>
    </row>
    <row r="66" spans="1:3" ht="15.6" x14ac:dyDescent="0.25">
      <c r="A66" s="136" t="s">
        <v>739</v>
      </c>
      <c r="B66" s="136"/>
      <c r="C66" s="136"/>
    </row>
    <row r="67" spans="1:3" ht="15.6" x14ac:dyDescent="0.25">
      <c r="A67" s="136" t="s">
        <v>740</v>
      </c>
      <c r="B67" s="136"/>
      <c r="C67" s="136"/>
    </row>
    <row r="68" spans="1:3" ht="15.6" x14ac:dyDescent="0.25">
      <c r="A68" s="136" t="s">
        <v>741</v>
      </c>
      <c r="B68" s="136"/>
      <c r="C68" s="136"/>
    </row>
    <row r="69" spans="1:3" ht="15.6" x14ac:dyDescent="0.25">
      <c r="A69" s="136" t="s">
        <v>742</v>
      </c>
      <c r="B69" s="136"/>
      <c r="C69" s="136"/>
    </row>
    <row r="70" spans="1:3" ht="15.6" x14ac:dyDescent="0.25">
      <c r="A70" s="136" t="s">
        <v>743</v>
      </c>
      <c r="B70" s="136"/>
      <c r="C70" s="136"/>
    </row>
    <row r="71" spans="1:3" ht="15.6" x14ac:dyDescent="0.25">
      <c r="A71" s="136" t="s">
        <v>744</v>
      </c>
      <c r="B71" s="136"/>
      <c r="C71" s="136"/>
    </row>
    <row r="72" spans="1:3" ht="15.6" x14ac:dyDescent="0.25">
      <c r="A72" s="136" t="s">
        <v>745</v>
      </c>
      <c r="B72" s="136"/>
      <c r="C72" s="136"/>
    </row>
    <row r="73" spans="1:3" ht="15.6" x14ac:dyDescent="0.25">
      <c r="A73" s="136" t="s">
        <v>746</v>
      </c>
      <c r="B73" s="136"/>
      <c r="C73" s="136"/>
    </row>
    <row r="74" spans="1:3" ht="15.6" x14ac:dyDescent="0.25">
      <c r="A74" s="136" t="s">
        <v>747</v>
      </c>
      <c r="B74" s="136"/>
      <c r="C74" s="136"/>
    </row>
    <row r="75" spans="1:3" ht="15.6" x14ac:dyDescent="0.25">
      <c r="A75" s="136" t="s">
        <v>748</v>
      </c>
      <c r="B75" s="136"/>
      <c r="C75" s="136"/>
    </row>
    <row r="76" spans="1:3" ht="15.6" x14ac:dyDescent="0.25">
      <c r="A76" s="136" t="s">
        <v>749</v>
      </c>
      <c r="B76" s="136"/>
      <c r="C76" s="136"/>
    </row>
    <row r="77" spans="1:3" ht="15.6" x14ac:dyDescent="0.25">
      <c r="A77" s="136" t="s">
        <v>750</v>
      </c>
      <c r="B77" s="136"/>
      <c r="C77" s="136"/>
    </row>
    <row r="78" spans="1:3" ht="15.6" x14ac:dyDescent="0.25">
      <c r="A78" s="136" t="s">
        <v>751</v>
      </c>
      <c r="B78" s="136"/>
      <c r="C78" s="136"/>
    </row>
    <row r="79" spans="1:3" ht="15.6" x14ac:dyDescent="0.25">
      <c r="A79" s="136" t="s">
        <v>752</v>
      </c>
      <c r="B79" s="136"/>
      <c r="C79" s="136"/>
    </row>
    <row r="80" spans="1:3" ht="15.6" x14ac:dyDescent="0.25">
      <c r="A80" s="136" t="s">
        <v>753</v>
      </c>
      <c r="B80" s="136"/>
      <c r="C80" s="136"/>
    </row>
    <row r="81" spans="1:3" ht="15.6" x14ac:dyDescent="0.25">
      <c r="A81" s="136" t="s">
        <v>754</v>
      </c>
      <c r="B81" s="136"/>
      <c r="C81" s="136"/>
    </row>
    <row r="82" spans="1:3" ht="15.6" x14ac:dyDescent="0.25">
      <c r="A82" s="136" t="s">
        <v>755</v>
      </c>
      <c r="B82" s="136"/>
      <c r="C82" s="136"/>
    </row>
    <row r="83" spans="1:3" ht="15.6" x14ac:dyDescent="0.25">
      <c r="A83" s="136" t="s">
        <v>756</v>
      </c>
      <c r="B83" s="136"/>
      <c r="C83" s="136"/>
    </row>
    <row r="84" spans="1:3" ht="15.6" x14ac:dyDescent="0.25">
      <c r="A84" s="136"/>
      <c r="B84" s="136"/>
      <c r="C84" s="136"/>
    </row>
    <row r="85" spans="1:3" ht="15.6" x14ac:dyDescent="0.25">
      <c r="A85" s="145" t="s">
        <v>757</v>
      </c>
      <c r="B85" s="136"/>
      <c r="C85" s="136"/>
    </row>
    <row r="86" spans="1:3" ht="15.6" x14ac:dyDescent="0.25">
      <c r="A86" s="146"/>
      <c r="B86" s="136"/>
      <c r="C86" s="136"/>
    </row>
    <row r="87" spans="1:3" ht="15.6" x14ac:dyDescent="0.25">
      <c r="A87" s="146" t="s">
        <v>758</v>
      </c>
      <c r="B87" s="136"/>
      <c r="C87" s="136"/>
    </row>
    <row r="88" spans="1:3" ht="15.6" x14ac:dyDescent="0.25">
      <c r="A88" s="146" t="s">
        <v>759</v>
      </c>
      <c r="B88" s="136"/>
      <c r="C88" s="136"/>
    </row>
    <row r="89" spans="1:3" ht="15.6" x14ac:dyDescent="0.25">
      <c r="A89" s="146" t="s">
        <v>760</v>
      </c>
      <c r="B89" s="136"/>
      <c r="C89" s="136"/>
    </row>
    <row r="90" spans="1:3" ht="15.6" x14ac:dyDescent="0.25">
      <c r="A90" s="146" t="s">
        <v>761</v>
      </c>
      <c r="B90" s="136"/>
      <c r="C90" s="136"/>
    </row>
    <row r="91" spans="1:3" ht="15.6" x14ac:dyDescent="0.25">
      <c r="A91" s="146" t="s">
        <v>762</v>
      </c>
      <c r="B91" s="136"/>
      <c r="C91" s="136"/>
    </row>
    <row r="92" spans="1:3" ht="15.6" x14ac:dyDescent="0.25">
      <c r="A92" s="146" t="s">
        <v>763</v>
      </c>
      <c r="B92" s="136"/>
      <c r="C92" s="136"/>
    </row>
    <row r="93" spans="1:3" ht="15.6" x14ac:dyDescent="0.25">
      <c r="A93" s="146" t="s">
        <v>764</v>
      </c>
      <c r="B93" s="136"/>
      <c r="C93" s="136"/>
    </row>
    <row r="94" spans="1:3" ht="15.6" x14ac:dyDescent="0.25">
      <c r="A94" s="146" t="s">
        <v>765</v>
      </c>
      <c r="B94" s="136"/>
      <c r="C94" s="136"/>
    </row>
    <row r="95" spans="1:3" ht="15.6" x14ac:dyDescent="0.25">
      <c r="A95" s="146" t="s">
        <v>766</v>
      </c>
      <c r="B95" s="136"/>
      <c r="C95" s="136"/>
    </row>
    <row r="96" spans="1:3" ht="15.6" x14ac:dyDescent="0.25">
      <c r="A96" s="146" t="s">
        <v>767</v>
      </c>
      <c r="B96" s="136"/>
      <c r="C96" s="136"/>
    </row>
    <row r="97" spans="1:3" ht="15.6" x14ac:dyDescent="0.25">
      <c r="A97" s="146" t="s">
        <v>768</v>
      </c>
      <c r="B97" s="136"/>
      <c r="C97" s="136"/>
    </row>
    <row r="98" spans="1:3" ht="15.6" x14ac:dyDescent="0.25">
      <c r="A98" s="146" t="s">
        <v>769</v>
      </c>
      <c r="B98" s="136"/>
      <c r="C98" s="136"/>
    </row>
    <row r="99" spans="1:3" ht="15.6" x14ac:dyDescent="0.25">
      <c r="A99" s="136"/>
      <c r="B99" s="136"/>
      <c r="C99" s="136"/>
    </row>
    <row r="100" spans="1:3" ht="15.6" x14ac:dyDescent="0.25">
      <c r="A100" s="142" t="s">
        <v>770</v>
      </c>
      <c r="B100" s="136"/>
      <c r="C100" s="136"/>
    </row>
    <row r="101" spans="1:3" ht="15.6" x14ac:dyDescent="0.25">
      <c r="A101" s="136"/>
      <c r="B101" s="136"/>
      <c r="C101" s="136"/>
    </row>
    <row r="102" spans="1:3" ht="15.6" x14ac:dyDescent="0.25">
      <c r="A102" s="136" t="s">
        <v>771</v>
      </c>
      <c r="B102" s="136"/>
      <c r="C102" s="136"/>
    </row>
    <row r="103" spans="1:3" ht="15.6" x14ac:dyDescent="0.25">
      <c r="A103" s="136" t="s">
        <v>772</v>
      </c>
      <c r="B103" s="136"/>
      <c r="C103" s="136"/>
    </row>
    <row r="104" spans="1:3" ht="15.6" x14ac:dyDescent="0.25">
      <c r="A104" s="136" t="s">
        <v>773</v>
      </c>
      <c r="B104" s="136"/>
      <c r="C104" s="136"/>
    </row>
    <row r="105" spans="1:3" ht="15.6" x14ac:dyDescent="0.25">
      <c r="A105" s="136" t="s">
        <v>774</v>
      </c>
      <c r="B105" s="136"/>
      <c r="C105" s="136"/>
    </row>
    <row r="106" spans="1:3" ht="15.6" x14ac:dyDescent="0.25">
      <c r="A106" s="136" t="s">
        <v>775</v>
      </c>
      <c r="B106" s="136"/>
      <c r="C106" s="136"/>
    </row>
    <row r="107" spans="1:3" ht="15.6" x14ac:dyDescent="0.25">
      <c r="A107" s="136" t="s">
        <v>776</v>
      </c>
      <c r="B107" s="136"/>
      <c r="C107" s="136"/>
    </row>
    <row r="108" spans="1:3" ht="15.6" x14ac:dyDescent="0.25">
      <c r="A108" s="136" t="s">
        <v>777</v>
      </c>
      <c r="B108" s="136"/>
      <c r="C108" s="136"/>
    </row>
    <row r="109" spans="1:3" ht="15.6" x14ac:dyDescent="0.25">
      <c r="A109" s="136"/>
      <c r="B109" s="136"/>
      <c r="C109" s="136"/>
    </row>
    <row r="110" spans="1:3" ht="15.6" x14ac:dyDescent="0.25">
      <c r="A110" s="136" t="s">
        <v>778</v>
      </c>
      <c r="B110" s="136"/>
      <c r="C110" s="136"/>
    </row>
    <row r="111" spans="1:3" ht="15.6" x14ac:dyDescent="0.25">
      <c r="A111" s="136" t="s">
        <v>779</v>
      </c>
      <c r="B111" s="136"/>
      <c r="C111" s="136"/>
    </row>
    <row r="112" spans="1:3" ht="15.6" x14ac:dyDescent="0.25">
      <c r="A112" s="136"/>
      <c r="B112" s="136"/>
      <c r="C112" s="136"/>
    </row>
    <row r="113" spans="1:3" ht="15.6" x14ac:dyDescent="0.25">
      <c r="A113" s="136" t="s">
        <v>780</v>
      </c>
      <c r="B113" s="136"/>
      <c r="C113" s="136"/>
    </row>
    <row r="114" spans="1:3" ht="15.6" x14ac:dyDescent="0.25">
      <c r="A114" s="136" t="s">
        <v>781</v>
      </c>
      <c r="B114" s="136"/>
      <c r="C114" s="136"/>
    </row>
    <row r="115" spans="1:3" ht="15.6" x14ac:dyDescent="0.25">
      <c r="A115" s="136" t="s">
        <v>782</v>
      </c>
      <c r="B115" s="136"/>
      <c r="C115" s="136"/>
    </row>
    <row r="116" spans="1:3" ht="15.6" x14ac:dyDescent="0.25">
      <c r="A116" s="136" t="s">
        <v>783</v>
      </c>
      <c r="B116" s="136"/>
      <c r="C116" s="136"/>
    </row>
    <row r="117" spans="1:3" ht="15.6" x14ac:dyDescent="0.25">
      <c r="A117" s="136" t="s">
        <v>784</v>
      </c>
      <c r="B117" s="136"/>
      <c r="C117" s="136"/>
    </row>
    <row r="118" spans="1:3" ht="15.6" x14ac:dyDescent="0.25">
      <c r="A118" s="136" t="s">
        <v>785</v>
      </c>
      <c r="B118" s="136"/>
      <c r="C118" s="136"/>
    </row>
    <row r="119" spans="1:3" ht="15.6" x14ac:dyDescent="0.25">
      <c r="A119" s="136" t="s">
        <v>786</v>
      </c>
      <c r="B119" s="136"/>
      <c r="C119" s="136"/>
    </row>
    <row r="120" spans="1:3" ht="15.6" x14ac:dyDescent="0.25">
      <c r="A120" s="136" t="s">
        <v>787</v>
      </c>
      <c r="B120" s="136"/>
      <c r="C120" s="136"/>
    </row>
    <row r="121" spans="1:3" ht="15.6" x14ac:dyDescent="0.25">
      <c r="A121" s="136"/>
      <c r="B121" s="136"/>
      <c r="C121" s="136"/>
    </row>
    <row r="122" spans="1:3" ht="15.6" x14ac:dyDescent="0.25">
      <c r="A122" s="136" t="s">
        <v>788</v>
      </c>
      <c r="B122" s="136"/>
      <c r="C122" s="136"/>
    </row>
    <row r="123" spans="1:3" ht="15.6" x14ac:dyDescent="0.25">
      <c r="A123" s="136" t="s">
        <v>789</v>
      </c>
      <c r="B123" s="136"/>
      <c r="C123" s="136"/>
    </row>
    <row r="124" spans="1:3" ht="15.6" x14ac:dyDescent="0.25">
      <c r="A124" s="136" t="s">
        <v>790</v>
      </c>
      <c r="B124" s="136"/>
      <c r="C124" s="136"/>
    </row>
    <row r="125" spans="1:3" ht="15.6" x14ac:dyDescent="0.25">
      <c r="A125" s="136" t="s">
        <v>791</v>
      </c>
      <c r="B125" s="136"/>
      <c r="C125" s="136"/>
    </row>
    <row r="126" spans="1:3" ht="15.6" x14ac:dyDescent="0.25">
      <c r="A126" s="136" t="s">
        <v>792</v>
      </c>
      <c r="B126" s="136"/>
      <c r="C126" s="136"/>
    </row>
    <row r="127" spans="1:3" ht="15.6" x14ac:dyDescent="0.25">
      <c r="A127" s="136" t="s">
        <v>793</v>
      </c>
      <c r="B127" s="136"/>
      <c r="C127" s="136"/>
    </row>
    <row r="128" spans="1:3" ht="15.6" x14ac:dyDescent="0.25">
      <c r="A128" s="136" t="s">
        <v>794</v>
      </c>
      <c r="B128" s="136"/>
      <c r="C128" s="136"/>
    </row>
    <row r="129" spans="1:3" ht="15.6" x14ac:dyDescent="0.25">
      <c r="A129" s="136"/>
      <c r="B129" s="136"/>
      <c r="C129" s="136"/>
    </row>
    <row r="130" spans="1:3" ht="15.6" x14ac:dyDescent="0.25">
      <c r="A130" s="136" t="s">
        <v>795</v>
      </c>
      <c r="B130" s="136"/>
      <c r="C130" s="136"/>
    </row>
    <row r="131" spans="1:3" ht="15.6" x14ac:dyDescent="0.25">
      <c r="A131" s="136" t="s">
        <v>796</v>
      </c>
      <c r="B131" s="136"/>
      <c r="C131" s="136"/>
    </row>
    <row r="132" spans="1:3" ht="15.6" x14ac:dyDescent="0.25">
      <c r="A132" s="136" t="s">
        <v>797</v>
      </c>
      <c r="B132" s="136"/>
      <c r="C132" s="136"/>
    </row>
    <row r="133" spans="1:3" ht="15.6" x14ac:dyDescent="0.25">
      <c r="A133" s="136" t="s">
        <v>798</v>
      </c>
      <c r="B133" s="136"/>
      <c r="C133" s="136"/>
    </row>
    <row r="134" spans="1:3" ht="15.6" x14ac:dyDescent="0.25">
      <c r="A134" s="136" t="s">
        <v>799</v>
      </c>
      <c r="B134" s="136"/>
      <c r="C134" s="136"/>
    </row>
    <row r="135" spans="1:3" ht="15.6" x14ac:dyDescent="0.25">
      <c r="A135" s="136" t="s">
        <v>800</v>
      </c>
      <c r="B135" s="136"/>
      <c r="C135" s="136"/>
    </row>
    <row r="136" spans="1:3" ht="15.6" x14ac:dyDescent="0.25">
      <c r="A136" s="136" t="s">
        <v>801</v>
      </c>
      <c r="B136" s="136"/>
      <c r="C136" s="136"/>
    </row>
    <row r="137" spans="1:3" ht="15.6" x14ac:dyDescent="0.25">
      <c r="A137" s="136" t="s">
        <v>802</v>
      </c>
      <c r="B137" s="136"/>
      <c r="C137" s="136"/>
    </row>
    <row r="138" spans="1:3" ht="15.6" x14ac:dyDescent="0.25">
      <c r="A138" s="136" t="s">
        <v>803</v>
      </c>
      <c r="B138" s="136"/>
      <c r="C138" s="136"/>
    </row>
    <row r="139" spans="1:3" ht="15.6" x14ac:dyDescent="0.25">
      <c r="A139" s="136" t="s">
        <v>803</v>
      </c>
      <c r="B139" s="136"/>
      <c r="C139" s="136"/>
    </row>
    <row r="140" spans="1:3" ht="15.6" x14ac:dyDescent="0.25">
      <c r="A140" s="136" t="s">
        <v>803</v>
      </c>
      <c r="B140" s="136"/>
      <c r="C140" s="136"/>
    </row>
    <row r="141" spans="1:3" ht="15.6" x14ac:dyDescent="0.25">
      <c r="A141" s="136" t="s">
        <v>803</v>
      </c>
      <c r="B141" s="136"/>
      <c r="C141" s="136"/>
    </row>
    <row r="142" spans="1:3" ht="15.6" x14ac:dyDescent="0.25">
      <c r="A142" s="136" t="s">
        <v>803</v>
      </c>
      <c r="B142" s="136"/>
      <c r="C142" s="136"/>
    </row>
    <row r="143" spans="1:3" ht="15.6" x14ac:dyDescent="0.25">
      <c r="A143" s="136"/>
      <c r="B143" s="136"/>
      <c r="C143" s="136"/>
    </row>
    <row r="144" spans="1:3" ht="15.6" x14ac:dyDescent="0.25">
      <c r="A144" s="136" t="s">
        <v>804</v>
      </c>
      <c r="B144" s="136"/>
      <c r="C144" s="136"/>
    </row>
    <row r="145" spans="1:3" ht="15.6" x14ac:dyDescent="0.25">
      <c r="A145" s="136" t="s">
        <v>805</v>
      </c>
      <c r="B145" s="136"/>
      <c r="C145" s="136"/>
    </row>
    <row r="146" spans="1:3" ht="15.6" x14ac:dyDescent="0.25">
      <c r="A146" s="136" t="s">
        <v>806</v>
      </c>
      <c r="B146" s="136"/>
      <c r="C146" s="136"/>
    </row>
    <row r="147" spans="1:3" ht="15.6" x14ac:dyDescent="0.25">
      <c r="A147" s="136" t="s">
        <v>807</v>
      </c>
      <c r="B147" s="136"/>
      <c r="C147" s="136"/>
    </row>
    <row r="148" spans="1:3" ht="15.6" x14ac:dyDescent="0.25">
      <c r="A148" s="136" t="s">
        <v>808</v>
      </c>
      <c r="B148" s="136"/>
      <c r="C148" s="136"/>
    </row>
    <row r="149" spans="1:3" ht="15.6" x14ac:dyDescent="0.25">
      <c r="A149" s="136" t="s">
        <v>809</v>
      </c>
      <c r="B149" s="136"/>
      <c r="C149" s="136"/>
    </row>
    <row r="150" spans="1:3" ht="15.6" x14ac:dyDescent="0.25">
      <c r="A150" s="136" t="s">
        <v>810</v>
      </c>
      <c r="B150" s="136"/>
      <c r="C150" s="136"/>
    </row>
    <row r="151" spans="1:3" ht="15.6" x14ac:dyDescent="0.25">
      <c r="A151" s="136"/>
      <c r="B151" s="136"/>
      <c r="C151" s="136"/>
    </row>
    <row r="152" spans="1:3" ht="15.6" x14ac:dyDescent="0.25">
      <c r="A152" s="136" t="s">
        <v>811</v>
      </c>
      <c r="B152" s="136"/>
      <c r="C152" s="136"/>
    </row>
    <row r="153" spans="1:3" ht="15.6" x14ac:dyDescent="0.25">
      <c r="A153" s="136"/>
      <c r="B153" s="136"/>
      <c r="C153" s="136"/>
    </row>
    <row r="154" spans="1:3" ht="15.6" x14ac:dyDescent="0.25">
      <c r="A154" s="136" t="s">
        <v>812</v>
      </c>
      <c r="B154" s="136"/>
      <c r="C154" s="136"/>
    </row>
    <row r="155" spans="1:3" ht="15.6" x14ac:dyDescent="0.25">
      <c r="A155" s="136" t="s">
        <v>813</v>
      </c>
      <c r="B155" s="136"/>
      <c r="C155" s="136"/>
    </row>
    <row r="156" spans="1:3" ht="15.6" x14ac:dyDescent="0.25">
      <c r="A156" s="136" t="s">
        <v>814</v>
      </c>
      <c r="B156" s="136"/>
      <c r="C156" s="136"/>
    </row>
    <row r="157" spans="1:3" ht="15.6" x14ac:dyDescent="0.25">
      <c r="A157" s="136" t="s">
        <v>815</v>
      </c>
      <c r="B157" s="136"/>
      <c r="C157" s="136"/>
    </row>
    <row r="158" spans="1:3" ht="15.6" x14ac:dyDescent="0.25">
      <c r="A158" s="136" t="s">
        <v>816</v>
      </c>
      <c r="B158" s="136"/>
      <c r="C158" s="136"/>
    </row>
    <row r="159" spans="1:3" ht="15.6" x14ac:dyDescent="0.25">
      <c r="A159" s="136" t="s">
        <v>817</v>
      </c>
      <c r="B159" s="136"/>
      <c r="C159" s="136"/>
    </row>
    <row r="160" spans="1:3" ht="15.6" x14ac:dyDescent="0.25">
      <c r="A160" s="136" t="s">
        <v>818</v>
      </c>
      <c r="B160" s="136"/>
      <c r="C160" s="136"/>
    </row>
    <row r="161" spans="1:3" ht="15.6" x14ac:dyDescent="0.25">
      <c r="A161" s="136" t="s">
        <v>819</v>
      </c>
      <c r="B161" s="136"/>
      <c r="C161" s="136"/>
    </row>
    <row r="162" spans="1:3" ht="15.6" x14ac:dyDescent="0.25">
      <c r="A162" s="136" t="s">
        <v>820</v>
      </c>
      <c r="B162" s="136"/>
      <c r="C162" s="136"/>
    </row>
    <row r="163" spans="1:3" ht="15.6" x14ac:dyDescent="0.25">
      <c r="A163" s="136" t="s">
        <v>821</v>
      </c>
      <c r="B163" s="136"/>
      <c r="C163" s="136"/>
    </row>
    <row r="164" spans="1:3" ht="15.6" x14ac:dyDescent="0.25">
      <c r="A164" s="136" t="s">
        <v>822</v>
      </c>
      <c r="B164" s="136"/>
      <c r="C164" s="136"/>
    </row>
    <row r="165" spans="1:3" ht="15.6" x14ac:dyDescent="0.25">
      <c r="A165" s="136" t="s">
        <v>823</v>
      </c>
      <c r="B165" s="136"/>
      <c r="C165" s="136"/>
    </row>
    <row r="166" spans="1:3" ht="15.6" x14ac:dyDescent="0.25">
      <c r="A166" s="136" t="s">
        <v>824</v>
      </c>
      <c r="B166" s="136"/>
      <c r="C166" s="136"/>
    </row>
    <row r="167" spans="1:3" ht="15.6" x14ac:dyDescent="0.25">
      <c r="A167" s="136" t="s">
        <v>825</v>
      </c>
      <c r="B167" s="136"/>
      <c r="C167" s="136"/>
    </row>
    <row r="168" spans="1:3" ht="15.6" x14ac:dyDescent="0.25">
      <c r="A168" s="136" t="s">
        <v>826</v>
      </c>
      <c r="B168" s="136"/>
      <c r="C168" s="136"/>
    </row>
    <row r="169" spans="1:3" ht="15.6" x14ac:dyDescent="0.25">
      <c r="A169" s="136" t="s">
        <v>827</v>
      </c>
      <c r="B169" s="136"/>
      <c r="C169" s="136"/>
    </row>
    <row r="170" spans="1:3" ht="15.6" x14ac:dyDescent="0.25">
      <c r="A170" s="136"/>
      <c r="B170" s="136"/>
      <c r="C170" s="136"/>
    </row>
    <row r="171" spans="1:3" ht="15.6" x14ac:dyDescent="0.25">
      <c r="A171" s="136" t="s">
        <v>828</v>
      </c>
      <c r="B171" s="136"/>
      <c r="C171" s="136"/>
    </row>
    <row r="172" spans="1:3" ht="15.6" x14ac:dyDescent="0.25">
      <c r="A172" s="136" t="s">
        <v>829</v>
      </c>
      <c r="B172" s="136"/>
      <c r="C172" s="136"/>
    </row>
    <row r="173" spans="1:3" ht="15.6" x14ac:dyDescent="0.25">
      <c r="A173" s="136" t="s">
        <v>830</v>
      </c>
      <c r="B173" s="136"/>
      <c r="C173" s="136"/>
    </row>
    <row r="174" spans="1:3" ht="15.6" x14ac:dyDescent="0.25">
      <c r="A174" s="136" t="s">
        <v>831</v>
      </c>
      <c r="B174" s="136"/>
      <c r="C174" s="136"/>
    </row>
    <row r="175" spans="1:3" ht="15.6" x14ac:dyDescent="0.25">
      <c r="A175" s="136" t="s">
        <v>832</v>
      </c>
      <c r="B175" s="136"/>
      <c r="C175" s="136"/>
    </row>
    <row r="176" spans="1:3" ht="15.6" x14ac:dyDescent="0.25">
      <c r="A176" s="136" t="s">
        <v>833</v>
      </c>
      <c r="B176" s="136"/>
      <c r="C176" s="136"/>
    </row>
    <row r="177" spans="1:3" ht="15.6" x14ac:dyDescent="0.25">
      <c r="A177" s="136" t="s">
        <v>834</v>
      </c>
      <c r="B177" s="136"/>
      <c r="C177" s="136"/>
    </row>
    <row r="178" spans="1:3" ht="15.6" x14ac:dyDescent="0.25">
      <c r="A178" s="136" t="s">
        <v>835</v>
      </c>
      <c r="B178" s="136"/>
      <c r="C178" s="136"/>
    </row>
    <row r="179" spans="1:3" ht="15.6" x14ac:dyDescent="0.25">
      <c r="A179" s="136" t="s">
        <v>836</v>
      </c>
      <c r="B179" s="136"/>
      <c r="C179" s="136"/>
    </row>
    <row r="180" spans="1:3" ht="15.6" x14ac:dyDescent="0.25">
      <c r="A180" s="136" t="s">
        <v>911</v>
      </c>
      <c r="B180" s="136"/>
      <c r="C180" s="136"/>
    </row>
    <row r="181" spans="1:3" ht="409.6" x14ac:dyDescent="0.25">
      <c r="A181" s="189" t="s">
        <v>904</v>
      </c>
      <c r="B181" s="136"/>
      <c r="C181" s="136"/>
    </row>
    <row r="182" spans="1:3" ht="214.2" x14ac:dyDescent="0.25">
      <c r="A182" s="189" t="s">
        <v>905</v>
      </c>
      <c r="B182" s="136"/>
      <c r="C182" s="136"/>
    </row>
    <row r="183" spans="1:3" ht="193.8" x14ac:dyDescent="0.25">
      <c r="A183" s="189" t="s">
        <v>906</v>
      </c>
      <c r="B183" s="136"/>
      <c r="C183" s="136"/>
    </row>
    <row r="184" spans="1:3" ht="193.8" x14ac:dyDescent="0.25">
      <c r="A184" s="189" t="s">
        <v>907</v>
      </c>
      <c r="B184" s="136"/>
      <c r="C184" s="136"/>
    </row>
    <row r="185" spans="1:3" ht="409.6" x14ac:dyDescent="0.25">
      <c r="A185" s="190" t="s">
        <v>908</v>
      </c>
      <c r="B185" s="136"/>
      <c r="C185" s="136"/>
    </row>
    <row r="186" spans="1:3" ht="122.4" x14ac:dyDescent="0.25">
      <c r="A186" s="189" t="s">
        <v>909</v>
      </c>
      <c r="B186" s="136"/>
      <c r="C186" s="136"/>
    </row>
    <row r="187" spans="1:3" ht="397.8" x14ac:dyDescent="0.25">
      <c r="A187" s="190" t="s">
        <v>910</v>
      </c>
      <c r="B187" s="136"/>
      <c r="C187" s="136"/>
    </row>
    <row r="188" spans="1:3" ht="409.6" x14ac:dyDescent="0.25">
      <c r="A188" s="189" t="s">
        <v>912</v>
      </c>
      <c r="B188" s="136"/>
      <c r="C188" s="136"/>
    </row>
    <row r="189" spans="1:3" ht="15.6" x14ac:dyDescent="0.25">
      <c r="A189" s="136"/>
      <c r="B189" s="136"/>
      <c r="C189" s="136"/>
    </row>
    <row r="190" spans="1:3" ht="15.6" x14ac:dyDescent="0.25">
      <c r="A190" s="136"/>
      <c r="B190" s="136"/>
      <c r="C190" s="136"/>
    </row>
    <row r="191" spans="1:3" ht="15.6" x14ac:dyDescent="0.25">
      <c r="A191" s="136"/>
      <c r="B191" s="136"/>
      <c r="C191" s="136"/>
    </row>
    <row r="192" spans="1:3" ht="41.4" x14ac:dyDescent="0.25">
      <c r="A192" s="194" t="s">
        <v>949</v>
      </c>
      <c r="B192" s="136"/>
      <c r="C192" s="136"/>
    </row>
    <row r="193" spans="1:3" ht="55.2" x14ac:dyDescent="0.25">
      <c r="A193" s="195" t="s">
        <v>950</v>
      </c>
      <c r="B193" s="136"/>
      <c r="C193" s="136"/>
    </row>
    <row r="194" spans="1:3" ht="41.4" x14ac:dyDescent="0.25">
      <c r="A194" s="194" t="s">
        <v>951</v>
      </c>
      <c r="B194" s="136"/>
      <c r="C194" s="136"/>
    </row>
    <row r="195" spans="1:3" ht="55.2" x14ac:dyDescent="0.25">
      <c r="A195" s="195" t="s">
        <v>952</v>
      </c>
      <c r="B195" s="136"/>
      <c r="C195" s="136"/>
    </row>
    <row r="196" spans="1:3" ht="69" x14ac:dyDescent="0.25">
      <c r="A196" s="194" t="s">
        <v>953</v>
      </c>
      <c r="B196" s="136"/>
      <c r="C196" s="136"/>
    </row>
    <row r="197" spans="1:3" ht="82.8" x14ac:dyDescent="0.25">
      <c r="A197" s="194" t="s">
        <v>954</v>
      </c>
      <c r="B197" s="136"/>
      <c r="C197" s="136"/>
    </row>
    <row r="198" spans="1:3" ht="55.2" x14ac:dyDescent="0.25">
      <c r="A198" s="194" t="s">
        <v>955</v>
      </c>
      <c r="B198" s="136"/>
      <c r="C198" s="136"/>
    </row>
    <row r="199" spans="1:3" ht="55.2" x14ac:dyDescent="0.25">
      <c r="A199" s="194" t="s">
        <v>956</v>
      </c>
      <c r="B199" s="136"/>
      <c r="C199" s="136"/>
    </row>
    <row r="200" spans="1:3" ht="41.4" x14ac:dyDescent="0.25">
      <c r="A200" s="195" t="s">
        <v>957</v>
      </c>
      <c r="B200" s="136"/>
      <c r="C200" s="136"/>
    </row>
    <row r="201" spans="1:3" ht="69" x14ac:dyDescent="0.25">
      <c r="A201" s="194" t="s">
        <v>958</v>
      </c>
      <c r="B201" s="136"/>
      <c r="C201" s="136"/>
    </row>
    <row r="202" spans="1:3" ht="15.6" x14ac:dyDescent="0.25">
      <c r="A202" s="136"/>
      <c r="B202" s="136"/>
      <c r="C202" s="136"/>
    </row>
    <row r="203" spans="1:3" ht="124.2" x14ac:dyDescent="0.25">
      <c r="A203" s="194" t="s">
        <v>959</v>
      </c>
      <c r="B203" s="136"/>
      <c r="C203" s="136"/>
    </row>
    <row r="204" spans="1:3" ht="82.8" x14ac:dyDescent="0.25">
      <c r="A204" s="194" t="s">
        <v>960</v>
      </c>
      <c r="B204" s="136"/>
      <c r="C204" s="136"/>
    </row>
    <row r="205" spans="1:3" ht="96.6" x14ac:dyDescent="0.25">
      <c r="A205" s="194" t="s">
        <v>961</v>
      </c>
      <c r="B205" s="136"/>
      <c r="C205" s="136"/>
    </row>
    <row r="206" spans="1:3" ht="69" x14ac:dyDescent="0.25">
      <c r="A206" s="194" t="s">
        <v>962</v>
      </c>
      <c r="B206" s="136"/>
      <c r="C206" s="136"/>
    </row>
    <row r="207" spans="1:3" ht="69" x14ac:dyDescent="0.25">
      <c r="A207" s="194" t="s">
        <v>963</v>
      </c>
      <c r="B207" s="136"/>
      <c r="C207" s="136"/>
    </row>
    <row r="208" spans="1:3" ht="15.6" x14ac:dyDescent="0.25">
      <c r="A208" s="136"/>
      <c r="B208" s="136"/>
      <c r="C208" s="136"/>
    </row>
    <row r="209" spans="1:3" ht="15.6" x14ac:dyDescent="0.25">
      <c r="A209" s="195" t="s">
        <v>964</v>
      </c>
      <c r="B209" s="136"/>
      <c r="C209" s="136"/>
    </row>
    <row r="210" spans="1:3" ht="27.6" x14ac:dyDescent="0.25">
      <c r="A210" s="194" t="s">
        <v>965</v>
      </c>
      <c r="B210" s="136"/>
      <c r="C210" s="136"/>
    </row>
    <row r="211" spans="1:3" ht="27.6" x14ac:dyDescent="0.25">
      <c r="A211" s="194" t="s">
        <v>966</v>
      </c>
      <c r="B211" s="136"/>
      <c r="C211" s="136"/>
    </row>
    <row r="212" spans="1:3" ht="15.6" x14ac:dyDescent="0.25">
      <c r="A212" s="194" t="s">
        <v>967</v>
      </c>
      <c r="B212" s="136"/>
      <c r="C212" s="136"/>
    </row>
    <row r="213" spans="1:3" ht="15.6" x14ac:dyDescent="0.25">
      <c r="A213" s="136"/>
      <c r="B213" s="136"/>
      <c r="C213" s="136"/>
    </row>
    <row r="214" spans="1:3" ht="69" x14ac:dyDescent="0.25">
      <c r="A214" s="194" t="s">
        <v>968</v>
      </c>
      <c r="B214" s="136"/>
      <c r="C214" s="136"/>
    </row>
    <row r="215" spans="1:3" ht="41.4" x14ac:dyDescent="0.25">
      <c r="A215" s="194" t="s">
        <v>969</v>
      </c>
      <c r="B215" s="136"/>
      <c r="C215" s="136"/>
    </row>
    <row r="216" spans="1:3" ht="41.4" x14ac:dyDescent="0.25">
      <c r="A216" s="194" t="s">
        <v>970</v>
      </c>
      <c r="B216" s="136"/>
      <c r="C216" s="136"/>
    </row>
    <row r="217" spans="1:3" ht="69" x14ac:dyDescent="0.25">
      <c r="A217" s="194" t="s">
        <v>971</v>
      </c>
      <c r="B217" s="136"/>
      <c r="C217" s="136"/>
    </row>
    <row r="218" spans="1:3" ht="15.6" x14ac:dyDescent="0.25">
      <c r="A218" s="136"/>
      <c r="B218" s="136"/>
      <c r="C218" s="136"/>
    </row>
    <row r="219" spans="1:3" ht="15.6" x14ac:dyDescent="0.25">
      <c r="A219" s="136"/>
      <c r="B219" s="136"/>
      <c r="C219" s="136"/>
    </row>
    <row r="220" spans="1:3" ht="15.6" x14ac:dyDescent="0.25">
      <c r="A220" s="136"/>
      <c r="B220" s="136"/>
      <c r="C220" s="136"/>
    </row>
    <row r="221" spans="1:3" ht="15.6" x14ac:dyDescent="0.25">
      <c r="A221" s="136"/>
      <c r="B221" s="136"/>
      <c r="C221" s="136"/>
    </row>
    <row r="222" spans="1:3" ht="15.6" x14ac:dyDescent="0.25">
      <c r="A222" s="136"/>
      <c r="B222" s="136"/>
      <c r="C222" s="136"/>
    </row>
    <row r="223" spans="1:3" ht="15.6" x14ac:dyDescent="0.25">
      <c r="A223" s="136"/>
      <c r="B223" s="136"/>
      <c r="C223" s="136"/>
    </row>
    <row r="224" spans="1:3" ht="15.6" x14ac:dyDescent="0.25">
      <c r="A224" s="136"/>
      <c r="B224" s="136"/>
      <c r="C224" s="136"/>
    </row>
    <row r="225" spans="1:3" ht="15.6" x14ac:dyDescent="0.25">
      <c r="A225" s="136"/>
      <c r="B225" s="136"/>
      <c r="C225" s="136"/>
    </row>
    <row r="226" spans="1:3" ht="15.6" x14ac:dyDescent="0.25">
      <c r="A226" s="136"/>
      <c r="B226" s="136"/>
      <c r="C226" s="136"/>
    </row>
    <row r="227" spans="1:3" ht="15.6" x14ac:dyDescent="0.25">
      <c r="A227" s="136"/>
      <c r="B227" s="136"/>
      <c r="C227" s="136"/>
    </row>
    <row r="228" spans="1:3" ht="15.6" x14ac:dyDescent="0.25">
      <c r="A228" s="136"/>
      <c r="B228" s="136"/>
      <c r="C228" s="136"/>
    </row>
    <row r="229" spans="1:3" ht="15.6" x14ac:dyDescent="0.25">
      <c r="A229" s="136"/>
      <c r="B229" s="136"/>
      <c r="C229" s="136"/>
    </row>
    <row r="230" spans="1:3" ht="15.6" x14ac:dyDescent="0.25">
      <c r="A230" s="136"/>
      <c r="B230" s="136"/>
      <c r="C230" s="136"/>
    </row>
    <row r="231" spans="1:3" ht="15.6" x14ac:dyDescent="0.25">
      <c r="A231" s="136"/>
      <c r="B231" s="136"/>
      <c r="C231" s="136"/>
    </row>
    <row r="232" spans="1:3" ht="15.6" x14ac:dyDescent="0.25">
      <c r="A232" s="136"/>
      <c r="B232" s="136"/>
      <c r="C232" s="136"/>
    </row>
    <row r="233" spans="1:3" ht="15.6" x14ac:dyDescent="0.25">
      <c r="A233" s="136"/>
      <c r="B233" s="136"/>
      <c r="C233" s="136"/>
    </row>
    <row r="234" spans="1:3" ht="15.6" x14ac:dyDescent="0.25">
      <c r="A234" s="136"/>
      <c r="B234" s="136"/>
      <c r="C234" s="136"/>
    </row>
    <row r="235" spans="1:3" ht="15.6" x14ac:dyDescent="0.25">
      <c r="A235" s="136"/>
      <c r="B235" s="136"/>
      <c r="C235" s="136"/>
    </row>
    <row r="236" spans="1:3" ht="15.6" x14ac:dyDescent="0.25">
      <c r="A236" s="136"/>
      <c r="B236" s="136"/>
      <c r="C236" s="136"/>
    </row>
    <row r="237" spans="1:3" ht="15.6" x14ac:dyDescent="0.25">
      <c r="A237" s="136"/>
      <c r="B237" s="136"/>
      <c r="C237" s="136"/>
    </row>
    <row r="238" spans="1:3" ht="15.6" x14ac:dyDescent="0.25">
      <c r="A238" s="136"/>
      <c r="B238" s="136"/>
      <c r="C238" s="136"/>
    </row>
    <row r="239" spans="1:3" ht="15.6" x14ac:dyDescent="0.25">
      <c r="A239" s="136"/>
      <c r="B239" s="136"/>
      <c r="C239" s="136"/>
    </row>
    <row r="240" spans="1:3" ht="15.6" x14ac:dyDescent="0.25">
      <c r="A240" s="136"/>
      <c r="B240" s="136"/>
      <c r="C240" s="136"/>
    </row>
    <row r="241" spans="1:3" ht="15.6" x14ac:dyDescent="0.25">
      <c r="A241" s="136"/>
      <c r="B241" s="136"/>
      <c r="C241" s="136"/>
    </row>
    <row r="242" spans="1:3" ht="15.6" x14ac:dyDescent="0.25">
      <c r="A242" s="136"/>
      <c r="B242" s="136"/>
      <c r="C242" s="136"/>
    </row>
    <row r="243" spans="1:3" ht="15.6" x14ac:dyDescent="0.25">
      <c r="A243" s="136"/>
      <c r="B243" s="136"/>
      <c r="C243" s="136"/>
    </row>
    <row r="244" spans="1:3" ht="15.6" x14ac:dyDescent="0.25">
      <c r="A244" s="136"/>
      <c r="B244" s="136"/>
      <c r="C244" s="136"/>
    </row>
    <row r="245" spans="1:3" ht="15.6" x14ac:dyDescent="0.25">
      <c r="A245" s="136"/>
      <c r="B245" s="136"/>
      <c r="C245" s="136"/>
    </row>
    <row r="246" spans="1:3" ht="15.6" x14ac:dyDescent="0.25">
      <c r="A246" s="136"/>
      <c r="B246" s="136"/>
      <c r="C246" s="136"/>
    </row>
    <row r="247" spans="1:3" ht="15.6" x14ac:dyDescent="0.25">
      <c r="A247" s="136"/>
      <c r="B247" s="136"/>
      <c r="C247" s="136"/>
    </row>
    <row r="248" spans="1:3" ht="15.6" x14ac:dyDescent="0.25">
      <c r="A248" s="136"/>
      <c r="B248" s="136"/>
      <c r="C248" s="136"/>
    </row>
    <row r="249" spans="1:3" ht="15.6" x14ac:dyDescent="0.25">
      <c r="A249" s="136"/>
      <c r="B249" s="136"/>
      <c r="C249" s="136"/>
    </row>
    <row r="250" spans="1:3" ht="15.6" x14ac:dyDescent="0.25">
      <c r="A250" s="136"/>
      <c r="B250" s="136"/>
      <c r="C250" s="136"/>
    </row>
    <row r="251" spans="1:3" ht="15.6" x14ac:dyDescent="0.25">
      <c r="A251" s="136"/>
      <c r="B251" s="136"/>
      <c r="C251" s="136"/>
    </row>
    <row r="252" spans="1:3" ht="15.6" x14ac:dyDescent="0.25">
      <c r="A252" s="136"/>
      <c r="B252" s="136"/>
      <c r="C252" s="136"/>
    </row>
    <row r="253" spans="1:3" ht="15.6" x14ac:dyDescent="0.25">
      <c r="A253" s="136"/>
      <c r="B253" s="136"/>
      <c r="C253" s="136"/>
    </row>
    <row r="254" spans="1:3" ht="15.6" x14ac:dyDescent="0.25">
      <c r="A254" s="136"/>
      <c r="B254" s="136"/>
      <c r="C254" s="136"/>
    </row>
    <row r="255" spans="1:3" ht="15.6" x14ac:dyDescent="0.25">
      <c r="A255" s="136"/>
      <c r="B255" s="136"/>
      <c r="C255" s="136"/>
    </row>
    <row r="256" spans="1:3" ht="15.6" x14ac:dyDescent="0.25">
      <c r="A256" s="136"/>
      <c r="B256" s="136"/>
      <c r="C256" s="136"/>
    </row>
    <row r="257" spans="1:3" ht="15.6" x14ac:dyDescent="0.25">
      <c r="A257" s="136"/>
      <c r="B257" s="136"/>
      <c r="C257" s="136"/>
    </row>
    <row r="258" spans="1:3" ht="15.6" x14ac:dyDescent="0.25">
      <c r="A258" s="136"/>
      <c r="B258" s="136"/>
      <c r="C258" s="136"/>
    </row>
    <row r="259" spans="1:3" ht="15.6" x14ac:dyDescent="0.25">
      <c r="A259" s="136"/>
      <c r="B259" s="136"/>
      <c r="C259" s="136"/>
    </row>
    <row r="260" spans="1:3" ht="15.6" x14ac:dyDescent="0.25">
      <c r="A260" s="136"/>
      <c r="B260" s="136"/>
      <c r="C260" s="136"/>
    </row>
    <row r="261" spans="1:3" ht="15.6" x14ac:dyDescent="0.25">
      <c r="A261" s="136"/>
      <c r="B261" s="136"/>
      <c r="C261" s="136"/>
    </row>
    <row r="262" spans="1:3" ht="15.6" x14ac:dyDescent="0.25">
      <c r="A262" s="136"/>
      <c r="B262" s="136"/>
      <c r="C262" s="136"/>
    </row>
    <row r="263" spans="1:3" ht="15.6" x14ac:dyDescent="0.25">
      <c r="A263" s="136"/>
      <c r="B263" s="136"/>
      <c r="C263" s="136"/>
    </row>
    <row r="264" spans="1:3" ht="15.6" x14ac:dyDescent="0.25">
      <c r="A264" s="136"/>
      <c r="B264" s="136"/>
      <c r="C264" s="136"/>
    </row>
    <row r="265" spans="1:3" ht="15.6" x14ac:dyDescent="0.25">
      <c r="A265" s="136"/>
      <c r="B265" s="136"/>
      <c r="C265" s="136"/>
    </row>
    <row r="266" spans="1:3" ht="15.6" x14ac:dyDescent="0.25">
      <c r="A266" s="136"/>
      <c r="B266" s="136"/>
      <c r="C266" s="136"/>
    </row>
    <row r="267" spans="1:3" ht="15.6" x14ac:dyDescent="0.25">
      <c r="A267" s="136"/>
      <c r="B267" s="136"/>
      <c r="C267" s="136"/>
    </row>
    <row r="268" spans="1:3" ht="15.6" x14ac:dyDescent="0.25">
      <c r="A268" s="136"/>
      <c r="B268" s="136"/>
      <c r="C268" s="136"/>
    </row>
    <row r="269" spans="1:3" ht="15.6" x14ac:dyDescent="0.25">
      <c r="A269" s="136"/>
      <c r="B269" s="136"/>
      <c r="C269" s="136"/>
    </row>
    <row r="270" spans="1:3" ht="15.6" x14ac:dyDescent="0.25">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8"/>
  <sheetViews>
    <sheetView workbookViewId="0">
      <selection activeCell="A18" sqref="A18"/>
    </sheetView>
  </sheetViews>
  <sheetFormatPr defaultColWidth="12.59765625" defaultRowHeight="15" customHeight="1" x14ac:dyDescent="0.25"/>
  <cols>
    <col min="1" max="1" width="66.8984375" style="138" customWidth="1"/>
    <col min="2" max="2" width="22.3984375" style="137" customWidth="1"/>
    <col min="3" max="3" width="28.19921875" style="137" customWidth="1"/>
    <col min="4" max="4" width="21" style="137" customWidth="1"/>
    <col min="5" max="23" width="8" style="137" customWidth="1"/>
    <col min="24" max="16384" width="12.59765625" style="137"/>
  </cols>
  <sheetData>
    <row r="1" spans="1:23" ht="15" customHeight="1" x14ac:dyDescent="0.25">
      <c r="A1" s="136" t="s">
        <v>5</v>
      </c>
    </row>
    <row r="2" spans="1:23" ht="15" customHeight="1" x14ac:dyDescent="0.25">
      <c r="A2" s="136" t="s">
        <v>6</v>
      </c>
    </row>
    <row r="3" spans="1:23" ht="13.5" customHeight="1" x14ac:dyDescent="0.25">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5">
      <c r="A4" s="136"/>
      <c r="B4" s="136"/>
      <c r="C4" s="136"/>
      <c r="D4" s="136"/>
      <c r="E4" s="136"/>
      <c r="F4" s="136"/>
      <c r="G4" s="136"/>
      <c r="H4" s="136"/>
      <c r="I4" s="136"/>
      <c r="J4" s="136"/>
      <c r="K4" s="136"/>
      <c r="L4" s="136"/>
      <c r="M4" s="136"/>
      <c r="N4" s="136"/>
      <c r="O4" s="136"/>
      <c r="P4" s="136"/>
      <c r="Q4" s="136"/>
      <c r="R4" s="136"/>
      <c r="S4" s="136"/>
      <c r="T4" s="136"/>
      <c r="U4" s="136"/>
      <c r="V4" s="136"/>
      <c r="W4" s="136"/>
    </row>
    <row r="5" spans="1:23" ht="13.2" customHeight="1" x14ac:dyDescent="0.25">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5">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5">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5">
      <c r="A8" s="138" t="s">
        <v>126</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5">
      <c r="A9" s="138" t="s">
        <v>127</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5">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5">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5">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5">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5">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5">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5">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5">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5">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5">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5">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5">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5">
      <c r="A22" s="128" t="s">
        <v>110</v>
      </c>
      <c r="B22" s="139" t="s">
        <v>107</v>
      </c>
      <c r="C22" s="139" t="e">
        <f>VLOOKUP('6l_FP'!B7,Sąrašai!A24:B25,2,FALSE)</f>
        <v>#N/A</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5">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5">
      <c r="A24" s="138" t="s">
        <v>243</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5">
      <c r="A25" s="138" t="s">
        <v>242</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5">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5">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3">
      <c r="A28" s="140" t="s">
        <v>138</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3">
      <c r="A29" s="140" t="s">
        <v>139</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3">
      <c r="A30" s="140" t="s">
        <v>140</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5">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5">
      <c r="A32" s="136" t="s">
        <v>233</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5">
      <c r="A33" s="136" t="s">
        <v>234</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5">
      <c r="A34" s="141" t="s">
        <v>239</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5">
      <c r="A35" s="141" t="s">
        <v>394</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5">
      <c r="A36" s="136" t="s">
        <v>235</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5">
      <c r="A37" s="136" t="s">
        <v>236</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5">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5">
      <c r="A39" s="136" t="s">
        <v>502</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5">
      <c r="A40" s="138" t="s">
        <v>503</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5">
      <c r="A41" s="138" t="s">
        <v>504</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5">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5">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5">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5">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5">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5">
      <c r="A47" s="136" t="s">
        <v>723</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3">
      <c r="A48" s="147" t="s">
        <v>724</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5">
      <c r="A49" s="136" t="s">
        <v>725</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5">
      <c r="A50" s="136" t="s">
        <v>726</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5">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5">
      <c r="A52" s="136" t="s">
        <v>672</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5">
      <c r="A53" s="136" t="s">
        <v>727</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5">
      <c r="A54" s="136" t="s">
        <v>728</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5">
      <c r="A55" s="143" t="s">
        <v>729</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5">
      <c r="A56" s="143" t="s">
        <v>730</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5">
      <c r="A57" s="143" t="s">
        <v>731</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5">
      <c r="A58" s="144" t="s">
        <v>732</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5">
      <c r="A59" s="143" t="s">
        <v>733</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5">
      <c r="A60" s="142" t="s">
        <v>734</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5">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5">
      <c r="A62" s="136" t="s">
        <v>735</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5">
      <c r="A63" s="136" t="s">
        <v>736</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5">
      <c r="A64" s="136" t="s">
        <v>737</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5">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5">
      <c r="A66" s="142" t="s">
        <v>738</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5">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5">
      <c r="A68" s="136" t="s">
        <v>739</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5">
      <c r="A69" s="136" t="s">
        <v>740</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5">
      <c r="A70" s="136" t="s">
        <v>741</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5">
      <c r="A71" s="136" t="s">
        <v>742</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5">
      <c r="A72" s="136" t="s">
        <v>743</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5">
      <c r="A73" s="136" t="s">
        <v>744</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5">
      <c r="A74" s="136" t="s">
        <v>745</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5">
      <c r="A75" s="136" t="s">
        <v>746</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5">
      <c r="A76" s="136" t="s">
        <v>747</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5">
      <c r="A77" s="136" t="s">
        <v>748</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5">
      <c r="A78" s="136" t="s">
        <v>749</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5">
      <c r="A79" s="136" t="s">
        <v>750</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5">
      <c r="A80" s="136" t="s">
        <v>751</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5">
      <c r="A81" s="136" t="s">
        <v>752</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5">
      <c r="A82" s="136" t="s">
        <v>753</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5">
      <c r="A83" s="136" t="s">
        <v>754</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5">
      <c r="A84" s="136" t="s">
        <v>755</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5">
      <c r="A85" s="136" t="s">
        <v>756</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5">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5">
      <c r="A87" s="145" t="s">
        <v>757</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5">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5">
      <c r="A89" s="146" t="s">
        <v>758</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5">
      <c r="A90" s="146" t="s">
        <v>759</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5">
      <c r="A91" s="146" t="s">
        <v>760</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5">
      <c r="A92" s="146" t="s">
        <v>761</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5">
      <c r="A93" s="146" t="s">
        <v>762</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5">
      <c r="A94" s="146" t="s">
        <v>763</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5">
      <c r="A95" s="146" t="s">
        <v>764</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5">
      <c r="A96" s="146" t="s">
        <v>765</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5">
      <c r="A97" s="146" t="s">
        <v>766</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5">
      <c r="A98" s="146" t="s">
        <v>767</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5">
      <c r="A99" s="146" t="s">
        <v>768</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5">
      <c r="A100" s="146" t="s">
        <v>769</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5">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5">
      <c r="A102" s="142" t="s">
        <v>770</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5">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5">
      <c r="A104" s="136" t="s">
        <v>771</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5">
      <c r="A105" s="136" t="s">
        <v>772</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5">
      <c r="A106" s="136" t="s">
        <v>773</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5">
      <c r="A107" s="136" t="s">
        <v>774</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5">
      <c r="A108" s="136" t="s">
        <v>775</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5">
      <c r="A109" s="136" t="s">
        <v>776</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5">
      <c r="A110" s="136" t="s">
        <v>777</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5">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5">
      <c r="A112" s="136" t="s">
        <v>778</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5">
      <c r="A113" s="136" t="s">
        <v>779</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5">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5">
      <c r="A115" s="136" t="s">
        <v>780</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5">
      <c r="A116" s="136" t="s">
        <v>781</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5">
      <c r="A117" s="136" t="s">
        <v>782</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5">
      <c r="A118" s="136" t="s">
        <v>783</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5">
      <c r="A119" s="136" t="s">
        <v>784</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5">
      <c r="A120" s="136" t="s">
        <v>785</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5">
      <c r="A121" s="136" t="s">
        <v>786</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5">
      <c r="A122" s="136" t="s">
        <v>787</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5">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5">
      <c r="A124" s="136" t="s">
        <v>788</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5">
      <c r="A125" s="136" t="s">
        <v>789</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5">
      <c r="A126" s="136" t="s">
        <v>790</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5">
      <c r="A127" s="136" t="s">
        <v>791</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5">
      <c r="A128" s="136" t="s">
        <v>792</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5">
      <c r="A129" s="136" t="s">
        <v>793</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5">
      <c r="A130" s="136" t="s">
        <v>794</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5">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5">
      <c r="A132" s="136" t="s">
        <v>795</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5">
      <c r="A133" s="136" t="s">
        <v>796</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5">
      <c r="A134" s="136" t="s">
        <v>797</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5">
      <c r="A135" s="136" t="s">
        <v>798</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5">
      <c r="A136" s="136" t="s">
        <v>799</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5">
      <c r="A137" s="136" t="s">
        <v>800</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5">
      <c r="A138" s="136" t="s">
        <v>801</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5">
      <c r="A139" s="136" t="s">
        <v>802</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5">
      <c r="A140" s="136" t="s">
        <v>803</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5">
      <c r="A141" s="136" t="s">
        <v>803</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5">
      <c r="A142" s="136" t="s">
        <v>803</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5">
      <c r="A143" s="136" t="s">
        <v>803</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5">
      <c r="A144" s="136" t="s">
        <v>803</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5">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5">
      <c r="A146" s="136" t="s">
        <v>804</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5">
      <c r="A147" s="136" t="s">
        <v>805</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5">
      <c r="A148" s="136" t="s">
        <v>806</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5">
      <c r="A149" s="136" t="s">
        <v>807</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5">
      <c r="A150" s="136" t="s">
        <v>808</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5">
      <c r="A151" s="136" t="s">
        <v>809</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5">
      <c r="A152" s="136" t="s">
        <v>810</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5">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5">
      <c r="A154" s="136" t="s">
        <v>811</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5">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5">
      <c r="A156" s="136" t="s">
        <v>812</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5">
      <c r="A157" s="136" t="s">
        <v>813</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5">
      <c r="A158" s="136" t="s">
        <v>814</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5">
      <c r="A159" s="136" t="s">
        <v>815</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5">
      <c r="A160" s="136" t="s">
        <v>816</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5">
      <c r="A161" s="136" t="s">
        <v>817</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5">
      <c r="A162" s="136" t="s">
        <v>818</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5">
      <c r="A163" s="136" t="s">
        <v>819</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5">
      <c r="A164" s="136" t="s">
        <v>820</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5">
      <c r="A165" s="136" t="s">
        <v>821</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5">
      <c r="A166" s="136" t="s">
        <v>822</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5">
      <c r="A167" s="136" t="s">
        <v>823</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5">
      <c r="A168" s="136" t="s">
        <v>824</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5">
      <c r="A169" s="136" t="s">
        <v>825</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5">
      <c r="A170" s="136" t="s">
        <v>826</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5">
      <c r="A171" s="136" t="s">
        <v>827</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5">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5">
      <c r="A173" s="136" t="s">
        <v>828</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5">
      <c r="A174" s="136" t="s">
        <v>829</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5">
      <c r="A175" s="136" t="s">
        <v>830</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5">
      <c r="A176" s="136" t="s">
        <v>831</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5">
      <c r="A177" s="136" t="s">
        <v>832</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5">
      <c r="A178" s="136" t="s">
        <v>833</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5">
      <c r="A179" s="136" t="s">
        <v>834</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5">
      <c r="A180" s="136" t="s">
        <v>835</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5">
      <c r="A181" s="136" t="s">
        <v>836</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5">
      <c r="A182" s="136" t="s">
        <v>911</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5">
      <c r="A183" s="189" t="s">
        <v>904</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5">
      <c r="A184" s="189" t="s">
        <v>905</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5">
      <c r="A185" s="189" t="s">
        <v>906</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5">
      <c r="A186" s="189" t="s">
        <v>907</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5">
      <c r="A187" s="190" t="s">
        <v>908</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5">
      <c r="A188" s="189" t="s">
        <v>909</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5">
      <c r="A189" s="190" t="s">
        <v>910</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5">
      <c r="A190" s="189" t="s">
        <v>912</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5">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5">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5">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5">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5">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5">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5">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5">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5">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5">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5">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5">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5">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5">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5">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5">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5">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5">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5">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5">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5">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5">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5">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5">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5">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5">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5">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5">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5">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5">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5">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5">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5">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5">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5">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5">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5">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5">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5">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5">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5">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5">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5">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5">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5">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5">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5">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5">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5">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5">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5">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5">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5">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5">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5">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5">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5">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5">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5">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5">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5">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5">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5">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5">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5">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5">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5">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5">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5">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5">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5">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5">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5">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5">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5">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5">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5">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5">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5">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5">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5">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5">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5">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5">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5">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5">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5">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5">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5">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5">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5">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5">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5">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5">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5">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5">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5">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5">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5">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5">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5">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5">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5">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5">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5">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5">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5">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5">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5">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5">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5">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5">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5">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5">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5">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5">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5">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5">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5">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5">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5">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5">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5">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5">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5">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5">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5">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5">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5">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5">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5">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5">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5">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5">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5">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5">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5">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5">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5">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5">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5">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5">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5">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5">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5">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5">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5">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5">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5">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5">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5">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5">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5">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5">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5">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5">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5">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5">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5">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5">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5">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5">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5">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5">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5">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5">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5">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5">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5">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5">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5">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5">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5">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5">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5">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5">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5">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5">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5">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5">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5">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5">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5">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5">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5">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5">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5">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5">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5">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5">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5">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5">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5">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5">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5">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5">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5">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5">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5">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5">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5">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5">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5">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5">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5">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5">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5">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5">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5">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5">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5">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5">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5">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5">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5">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5">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5">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5">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5">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5">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5">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5">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5">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5">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5">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5">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5">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5">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5">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5">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5">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5">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5">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5">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5">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5">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5">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5">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5">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5">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5">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5">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5">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5">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5">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5">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5">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5">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5">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5">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5">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5">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5">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5">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5">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5">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5">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5">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5">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5">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5">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5">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5">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5">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5">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5">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5">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5">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5">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5">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5">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5">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5">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5">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5">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5">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5">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5">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5">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5">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5">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5">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5">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5">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5">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5">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5">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5">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5">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5">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5">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5">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5">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5">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5">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5">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5">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5">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5">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5">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5">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5">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5">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5">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5">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5">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5">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5">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5">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5">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5">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5">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5">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5">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5">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5">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5">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5">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5">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5">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5">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5">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5">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5">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5">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5">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5">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5">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5">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5">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5">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5">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5">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5">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5">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5">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5">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5">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5">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5">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5">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5">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5">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5">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5">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5">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5">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5">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5">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5">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5">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5">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5">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5">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5">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5">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5">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5">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5">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5">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5">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5">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5">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5">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5">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5">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5">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5">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5">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5">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5">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5">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5">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5">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5">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5">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5">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5">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5">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5">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5">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5">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5">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5">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5">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5">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5">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5">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5">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5">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5">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5">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5">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5">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5">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5">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5">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5">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5">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5">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5">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5">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5">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5">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5">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5">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5">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5">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5">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5">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5">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5">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5">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5">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5">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5">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5">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5">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5">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5">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5">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5">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5">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5">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5">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5">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5">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5">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5">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5">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5">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5">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5">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5">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5">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5">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5">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5">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5">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5">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5">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5">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5">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5">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5">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5">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5">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5">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5">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5">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5">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5">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5">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5">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5">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5">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5">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5">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5">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5">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5">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5">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5">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5">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5">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5">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5">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5">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5">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5">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5">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5">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5">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5">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5">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5">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5">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5">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5">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5">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5">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5">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5">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5">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5">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5">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5">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5">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5">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5">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5">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5">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5">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5">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5">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5">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5">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5">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5">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5">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5">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5">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5">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5">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5">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5">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5">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5">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5">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5">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5">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5">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5">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5">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5">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5">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5">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5">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5">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5">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5">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5">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5">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5">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5">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5">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5">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5">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5">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5">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5">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5">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5">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5">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5">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5">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5">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5">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5">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5">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5">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5">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5">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5">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5">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5">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5">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5">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5">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5">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5">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5">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5">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5">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5">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5">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5">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5">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5">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5">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5">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5">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5">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5">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5">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5">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5">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5">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5">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5">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5">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5">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5">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5">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5">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5">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5">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5">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5">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5">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5">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5">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5">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5">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5">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5">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5">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5">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5">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5">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5">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5">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5">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5">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5">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5">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5">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5">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5">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5">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5">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5">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5">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5">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5">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5">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5">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5">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5">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5">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5">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5">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5">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5">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5">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5">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5">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5">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5">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5">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5">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5">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5">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5">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5">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5">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5">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5">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5">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5">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5">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5">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5">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5">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5">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5">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5">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5">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5">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5">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5">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5">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5">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5">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5">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5">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5">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5">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5">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5">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5">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5">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5">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5">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5">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5">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5">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5">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5">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5">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5">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5">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5">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5">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5">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5">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5">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5">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5">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5">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5">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5">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5">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5">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5">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5">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5">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5">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5">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5">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5">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5">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5">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5">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5">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5">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5">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5">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5">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5">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5">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5">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5">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5">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5">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5">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5">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5">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5">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5">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5">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5">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5">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5">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5">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5">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5">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5">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5">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5">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5">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5">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5">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5">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5">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5">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5">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5">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5">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5">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5">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5">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5">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5">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5">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5">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5">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5">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5">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5">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5">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5">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5">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5">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5">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5">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5">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5">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5">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5">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5">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5">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5">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5">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5">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5">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5">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5">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5">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5">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5">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5">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5">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5">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5">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5">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5">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5">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5">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5">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5">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5">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5">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5">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5">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5">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5">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5">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5">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5">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5">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5">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5">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5">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5">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5">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5">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5">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5">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5">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5">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5">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5">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5">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5">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5">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5">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5">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5">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5">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5">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5">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5">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5">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5">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5">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5">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5">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5">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5">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5">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5">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5">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5">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5">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5">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5">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5">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Alvyda Kazakevičiūtė</cp:lastModifiedBy>
  <cp:lastPrinted>2025-09-22T06:52:36Z</cp:lastPrinted>
  <dcterms:created xsi:type="dcterms:W3CDTF">2021-06-29T12:02:57Z</dcterms:created>
  <dcterms:modified xsi:type="dcterms:W3CDTF">2026-02-27T15:35:12Z</dcterms:modified>
</cp:coreProperties>
</file>