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trakuvvg-my.sharepoint.com/personal/alvyda_kazakeviciute_trakuvvg_lt/Documents/Desktop/26 VVG VPS KVIETIAI/26 VVG VPS 24 KV-8-pr/"/>
    </mc:Choice>
  </mc:AlternateContent>
  <xr:revisionPtr revIDLastSave="4" documentId="8_{7DACD0F1-D4B5-48B8-B377-98C10EC56010}" xr6:coauthVersionLast="47" xr6:coauthVersionMax="47" xr10:uidLastSave="{BEE51987-26FA-450F-ADC2-9B1B7F234CDC}"/>
  <workbookProtection workbookAlgorithmName="SHA-512" workbookHashValue="oFzTX334JWBjNMALPGpAhMa4FgRLOZqaZmwl9VdcRpcax4AKMgu1rMRajlIKhVWZ5H9MNuG4B0OpHCS4nAD3sA==" workbookSaltValue="zRNiqKtySQN8igypiZVz4w==" workbookSpinCount="100000" lockStructure="1"/>
  <bookViews>
    <workbookView xWindow="-108" yWindow="-108" windowWidth="23256" windowHeight="12456" firstSheet="3" activeTab="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 i="32" l="1"/>
  <c r="F45" i="32" s="1"/>
  <c r="G45" i="32" s="1"/>
  <c r="H45" i="32" s="1"/>
  <c r="I45" i="32" s="1"/>
  <c r="J45" i="32" s="1"/>
  <c r="K45" i="32" s="1"/>
  <c r="L45" i="32" s="1"/>
  <c r="G40" i="34"/>
  <c r="F40" i="34"/>
  <c r="H40" i="34"/>
  <c r="I40" i="34"/>
  <c r="J40" i="34"/>
  <c r="K40" i="34"/>
  <c r="L40" i="34"/>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G43" i="32"/>
  <c r="G41" i="32" s="1"/>
  <c r="H39" i="32"/>
  <c r="C32" i="7"/>
  <c r="D4" i="36"/>
  <c r="E34" i="34"/>
  <c r="E35" i="34"/>
  <c r="E38" i="34"/>
  <c r="E36" i="34"/>
  <c r="E37" i="34"/>
  <c r="D34" i="34"/>
  <c r="D36" i="34"/>
  <c r="D35" i="34"/>
  <c r="E22" i="34"/>
  <c r="E21" i="34"/>
  <c r="E20" i="34"/>
  <c r="E19" i="34"/>
  <c r="E18" i="34"/>
  <c r="E17" i="34"/>
  <c r="E16" i="34"/>
  <c r="E15" i="34"/>
  <c r="E14" i="34"/>
  <c r="H43" i="32" l="1"/>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J43" i="32"/>
  <c r="J41" i="32" s="1"/>
  <c r="I11" i="25" l="1"/>
  <c r="J11" i="25" s="1"/>
  <c r="K11" i="25" s="1"/>
  <c r="K29" i="12"/>
  <c r="L29" i="12" s="1"/>
  <c r="G6" i="34"/>
  <c r="I15" i="12"/>
  <c r="H6" i="33"/>
  <c r="I6" i="33" s="1"/>
  <c r="F4" i="7"/>
  <c r="H4" i="7" s="1"/>
  <c r="I4" i="7" s="1"/>
  <c r="I6" i="32"/>
  <c r="J6" i="32" s="1"/>
  <c r="K5" i="6"/>
  <c r="L5" i="6" s="1"/>
  <c r="G4" i="7"/>
  <c r="H6" i="34"/>
  <c r="K43" i="32"/>
  <c r="K41" i="32" s="1"/>
  <c r="L43" i="32"/>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J45" i="34"/>
  <c r="J47" i="34" s="1"/>
  <c r="P8" i="6"/>
  <c r="T7" i="6"/>
  <c r="F27" i="11"/>
  <c r="J32" i="11" s="1"/>
  <c r="E40" i="34"/>
  <c r="E45" i="34" s="1"/>
  <c r="I41" i="11"/>
  <c r="R85" i="6"/>
  <c r="R78" i="6"/>
  <c r="R73" i="6"/>
  <c r="R66" i="6"/>
  <c r="R60" i="6"/>
  <c r="R55" i="6"/>
  <c r="R50" i="6"/>
  <c r="R42" i="6"/>
  <c r="R36" i="6"/>
  <c r="R29" i="6"/>
  <c r="R22" i="6"/>
  <c r="A7" i="6"/>
  <c r="H13" i="11"/>
  <c r="D14" i="25"/>
  <c r="D6" i="7" s="1"/>
  <c r="C13" i="25"/>
  <c r="L6" i="34" l="1"/>
  <c r="L45" i="34" s="1"/>
  <c r="L47" i="34" s="1"/>
  <c r="K45" i="34"/>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<sst xmlns="http://schemas.openxmlformats.org/spreadsheetml/2006/main" count="1420" uniqueCount="929">
  <si>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</si>
  <si>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</si>
  <si>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</si>
  <si>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</si>
  <si>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</si>
  <si>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</si>
  <si>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</si>
  <si>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</si>
  <si>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</si>
  <si>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</si>
  <si>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</si>
  <si>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</si>
  <si>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</si>
  <si>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</si>
  <si>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</si>
  <si>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</si>
  <si>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</si>
  <si>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</si>
  <si>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</si>
  <si>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</si>
  <si>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</si>
  <si>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</si>
  <si>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</si>
  <si>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</si>
  <si>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</si>
  <si>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</si>
  <si>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</si>
  <si>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</si>
  <si>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</si>
  <si>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</si>
  <si>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</si>
  <si>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</si>
  <si>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</si>
  <si>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</si>
  <si>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</si>
  <si>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</si>
  <si>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</si>
  <si>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</si>
  <si>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</si>
  <si>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</si>
  <si>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</si>
  <si>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</si>
  <si>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</si>
  <si>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</si>
  <si>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</si>
  <si>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</si>
  <si>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</si>
  <si>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</si>
  <si>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</si>
  <si>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</si>
  <si>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</si>
  <si>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</si>
  <si>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</si>
  <si>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</si>
  <si>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</si>
  <si>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</si>
  <si>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</si>
  <si>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</si>
  <si>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</si>
  <si>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</si>
  <si>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</si>
  <si>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</si>
  <si>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</si>
  <si>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</si>
  <si>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</si>
  <si>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</si>
  <si>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</si>
  <si>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</si>
  <si>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</si>
  <si>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</si>
  <si>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</si>
  <si>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</si>
  <si>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</si>
  <si>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</si>
  <si>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</si>
  <si>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</si>
  <si>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</si>
  <si>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</si>
  <si>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</si>
  <si>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</si>
  <si>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</si>
  <si>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</si>
  <si>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</si>
  <si>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</si>
  <si>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</si>
  <si>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</si>
  <si>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</si>
  <si>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</si>
  <si>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</si>
  <si>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</si>
  <si>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</si>
  <si>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</si>
  <si>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</si>
  <si>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</si>
  <si>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</si>
  <si>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</si>
  <si>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</si>
  <si>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</si>
  <si>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</si>
  <si>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</si>
  <si>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</si>
  <si>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</si>
  <si>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</si>
  <si>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</si>
  <si>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</si>
  <si>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</si>
  <si>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</si>
  <si>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</si>
  <si>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</si>
  <si>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</si>
  <si>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</si>
  <si>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</si>
  <si>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</si>
  <si>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</si>
  <si>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</si>
  <si>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</si>
  <si>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</si>
  <si>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</si>
  <si>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</si>
  <si>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</si>
  <si>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</si>
  <si>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</si>
  <si>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</si>
  <si>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</si>
  <si>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</si>
  <si>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</si>
  <si>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</si>
  <si>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</si>
  <si>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</si>
  <si>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</si>
  <si>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</si>
  <si>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</si>
  <si>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</si>
  <si>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</si>
  <si>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</si>
  <si>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</si>
  <si>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</si>
  <si>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</si>
  <si>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</si>
  <si>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</si>
  <si>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</si>
  <si>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</si>
  <si>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</si>
  <si>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</si>
  <si>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</si>
  <si>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</si>
  <si>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</si>
  <si>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</si>
  <si>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</si>
  <si>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</si>
  <si>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</si>
  <si>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</si>
  <si>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</si>
  <si>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</si>
  <si>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</si>
  <si>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</si>
  <si>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</si>
  <si>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</si>
  <si>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</si>
  <si>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</si>
  <si>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</si>
  <si>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</si>
  <si>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</si>
  <si>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</si>
  <si>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</si>
  <si>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</si>
  <si>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</si>
  <si>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</si>
  <si>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</si>
  <si>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</si>
  <si>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</si>
  <si>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</si>
  <si>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</si>
  <si>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</si>
  <si>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</si>
  <si>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</si>
  <si>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</si>
  <si>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</si>
  <si>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</si>
  <si>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</si>
  <si>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</si>
  <si>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</si>
  <si>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</si>
  <si>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</si>
  <si>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</si>
  <si>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</si>
  <si>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</si>
  <si>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</si>
  <si>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</si>
  <si>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</si>
  <si>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</si>
  <si>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</si>
  <si>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</si>
  <si>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</si>
  <si>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</si>
  <si>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</si>
  <si>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</si>
  <si>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</si>
  <si>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</si>
  <si>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</si>
  <si>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</si>
  <si>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</si>
  <si>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</si>
  <si>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</si>
  <si>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</si>
  <si>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</si>
  <si>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</si>
  <si>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</si>
  <si>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</si>
  <si>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</si>
  <si>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</si>
  <si>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</si>
  <si>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</si>
  <si>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</si>
  <si>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</si>
  <si>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</si>
  <si>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</si>
  <si>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</si>
  <si>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</si>
  <si>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</si>
  <si>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</si>
  <si>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</si>
  <si>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</si>
  <si>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</si>
  <si>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</si>
  <si>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</si>
  <si>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</si>
  <si>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</si>
  <si>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</si>
  <si>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</si>
  <si>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</si>
  <si>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</si>
  <si>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</si>
  <si>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</si>
  <si>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</si>
  <si>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</si>
  <si>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</si>
  <si>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</si>
  <si>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</si>
  <si>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</si>
  <si>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</si>
  <si>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</si>
  <si>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</si>
  <si>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</si>
  <si>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</si>
  <si>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</si>
  <si>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</si>
  <si>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</si>
  <si>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</si>
  <si>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</si>
  <si>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</si>
  <si>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</si>
  <si>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</si>
  <si>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</si>
  <si>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</si>
  <si>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</si>
  <si>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</si>
  <si>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</si>
  <si>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</si>
  <si>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</si>
  <si>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</si>
  <si>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</si>
  <si>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</si>
  <si>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</si>
  <si>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</si>
  <si>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</si>
  <si>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</si>
  <si>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</si>
  <si>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</si>
  <si>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</si>
  <si>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</si>
  <si>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</si>
  <si>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</si>
  <si>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</si>
  <si>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</si>
  <si>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</si>
  <si>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</si>
  <si>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</si>
  <si>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</si>
  <si>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</si>
  <si>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</si>
  <si>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</si>
  <si>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</si>
  <si>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</si>
  <si>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</si>
  <si>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</si>
  <si>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</si>
  <si>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</si>
  <si>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</si>
  <si>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</si>
  <si>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</si>
  <si>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</si>
  <si>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</si>
  <si>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</si>
  <si>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</si>
  <si>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</si>
  <si>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</si>
  <si>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</si>
  <si>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</si>
  <si>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</si>
  <si>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</si>
  <si>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</si>
  <si>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</si>
  <si>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</si>
  <si>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</si>
  <si>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</si>
  <si>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</si>
  <si>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</si>
  <si>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</si>
  <si>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</si>
  <si>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</si>
  <si>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</si>
  <si>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</si>
  <si>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</si>
  <si>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</si>
  <si>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</si>
  <si>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</si>
  <si>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</si>
  <si>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</si>
  <si>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</si>
  <si>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</si>
  <si>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</si>
  <si>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</si>
  <si>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</si>
  <si>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</si>
  <si>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</si>
  <si>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</si>
  <si>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</si>
  <si>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</si>
  <si>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</si>
  <si>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</si>
  <si>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</si>
  <si>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</si>
  <si>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</si>
  <si>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</si>
  <si>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</si>
  <si>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</si>
  <si>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</si>
  <si>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</si>
  <si>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</si>
  <si>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</si>
  <si>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</si>
  <si>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</si>
  <si>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</si>
  <si>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</si>
  <si>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</si>
  <si>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</si>
  <si>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</si>
  <si>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</si>
  <si>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</si>
  <si>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</si>
  <si>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</si>
  <si>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</si>
  <si>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</si>
  <si>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</si>
  <si>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</si>
  <si>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</si>
  <si>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</si>
  <si>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</si>
  <si>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</si>
  <si>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</si>
  <si>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</si>
  <si>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</si>
  <si>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</si>
  <si>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</si>
  <si>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</si>
  <si>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</si>
  <si>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</si>
  <si>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</si>
  <si>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</si>
  <si>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</si>
  <si>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</si>
  <si>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</si>
  <si>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</si>
  <si>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</si>
  <si>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</si>
  <si>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</si>
  <si>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</si>
  <si>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</si>
  <si>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</si>
  <si>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</si>
  <si>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</si>
  <si>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</si>
  <si>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</si>
  <si>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</si>
  <si>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</si>
  <si>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</si>
  <si>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</si>
  <si>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</si>
  <si>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</si>
  <si>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</si>
  <si>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</si>
  <si>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</si>
  <si>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</si>
  <si>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</si>
  <si>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</si>
  <si>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</si>
  <si>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</si>
  <si>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</si>
  <si>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</si>
  <si>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</si>
  <si>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</si>
  <si>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</si>
  <si>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</si>
  <si>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</si>
  <si>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</si>
  <si>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</si>
  <si>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</si>
  <si>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</si>
  <si>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</si>
  <si>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</si>
  <si>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</si>
  <si>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</si>
  <si>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</si>
  <si>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</si>
  <si>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</si>
  <si>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</si>
  <si>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</si>
  <si>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</si>
  <si>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</si>
  <si>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</si>
  <si>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</si>
  <si>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</si>
  <si>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</si>
  <si>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</si>
  <si>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</si>
  <si>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</si>
  <si>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</si>
  <si>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</si>
  <si>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</si>
  <si>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</si>
  <si>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</si>
  <si>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</si>
  <si>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</si>
  <si>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</si>
  <si>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</si>
  <si>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</si>
  <si>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</si>
  <si>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</si>
  <si>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</si>
  <si>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</si>
  <si>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</si>
  <si>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</si>
  <si>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</si>
  <si>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</si>
  <si>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</si>
  <si>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</si>
  <si>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</si>
  <si>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</si>
  <si>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</si>
  <si>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</si>
  <si>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</si>
  <si>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</si>
  <si>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</si>
  <si>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</si>
  <si>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</si>
  <si>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</si>
  <si>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</si>
  <si>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</si>
  <si>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</si>
  <si>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</si>
  <si>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</si>
  <si>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</si>
  <si>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</si>
  <si>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</si>
  <si>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</si>
  <si>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</si>
  <si>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</si>
  <si>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</si>
  <si>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</si>
  <si>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</si>
  <si>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</si>
  <si>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</si>
  <si>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</si>
  <si>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</si>
  <si>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</si>
  <si>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</si>
  <si>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</si>
  <si>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</si>
  <si>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</si>
  <si>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</si>
  <si>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</si>
  <si>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</si>
  <si>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</si>
  <si>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</si>
  <si>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</si>
  <si>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</si>
  <si>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</si>
  <si>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</si>
  <si>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</si>
  <si>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</si>
  <si>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</si>
  <si>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</si>
  <si>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</si>
  <si>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</si>
  <si>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</si>
  <si>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</si>
  <si>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</si>
  <si>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</si>
  <si>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</si>
  <si>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</si>
  <si>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</si>
  <si>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</si>
  <si>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</si>
  <si>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</si>
  <si>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</si>
  <si>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</si>
  <si>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</si>
  <si>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</si>
  <si>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</si>
  <si>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</si>
  <si>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</si>
  <si>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</si>
  <si>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</si>
  <si>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</si>
  <si>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</si>
  <si>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</si>
  <si>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</si>
  <si>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</si>
  <si>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</si>
  <si>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</si>
  <si>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</si>
  <si>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</si>
  <si>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</si>
  <si>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</si>
  <si>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</si>
  <si>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</si>
  <si>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</si>
  <si>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</si>
  <si>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</si>
  <si>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</si>
  <si>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</si>
  <si>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</si>
  <si>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</si>
  <si>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</si>
  <si>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</si>
  <si>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</si>
  <si>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</si>
  <si>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</si>
  <si>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</si>
  <si>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</si>
  <si>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</si>
  <si>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</si>
  <si>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</si>
  <si>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</si>
  <si>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</si>
  <si>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</si>
  <si>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</si>
  <si>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</si>
  <si>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</si>
  <si>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</si>
  <si>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</si>
  <si>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</si>
  <si>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</si>
  <si>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</si>
  <si>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</si>
  <si>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</si>
  <si>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</si>
  <si>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</si>
  <si>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</si>
  <si>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</si>
  <si>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</si>
  <si>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</si>
  <si>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</si>
  <si>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</si>
  <si>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</si>
  <si>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</si>
  <si>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</si>
  <si>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</si>
  <si>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</si>
  <si>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</si>
  <si>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</si>
  <si>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</si>
  <si>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</si>
  <si>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</si>
  <si>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</si>
  <si>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</si>
  <si>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</si>
  <si>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</si>
  <si>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</si>
  <si>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</si>
  <si>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</si>
  <si>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</si>
  <si>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</si>
  <si>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</si>
  <si>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</si>
  <si>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</si>
  <si>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</si>
  <si>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</si>
  <si>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</si>
  <si>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</si>
  <si>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</si>
  <si>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</si>
  <si>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</si>
  <si>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</si>
  <si>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</si>
  <si>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</si>
  <si>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</si>
  <si>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</si>
  <si>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</si>
  <si>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</si>
  <si>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</si>
  <si>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</si>
  <si>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</si>
  <si>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</si>
  <si>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</si>
  <si>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</si>
  <si>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</si>
  <si>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</si>
  <si>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</si>
  <si>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</si>
  <si>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</si>
  <si>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</si>
  <si>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</si>
  <si>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</si>
  <si>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</si>
  <si>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</si>
  <si>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</si>
  <si>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</si>
  <si>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</si>
  <si>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</si>
  <si>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</si>
  <si>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</si>
  <si>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</si>
  <si>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</si>
  <si>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</si>
  <si>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</si>
  <si>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</si>
  <si>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</si>
  <si>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</si>
  <si>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</si>
  <si>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</si>
  <si>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</si>
  <si>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</si>
  <si>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</si>
  <si>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</si>
  <si>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</si>
  <si>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</si>
  <si>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</si>
  <si>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</si>
  <si>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</si>
  <si>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</si>
  <si>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</si>
  <si>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</si>
  <si>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</si>
  <si>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</si>
  <si>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</si>
  <si>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</si>
  <si>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</si>
  <si>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</si>
  <si>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</si>
  <si>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</si>
  <si>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</si>
  <si>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</si>
  <si>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</si>
  <si>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</si>
  <si>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</si>
  <si>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</si>
  <si>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</si>
  <si>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</si>
  <si>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</si>
  <si>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</si>
  <si>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</si>
  <si>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</si>
  <si>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</si>
  <si>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</si>
  <si>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</si>
  <si>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</si>
  <si>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</si>
  <si>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</si>
  <si>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</si>
  <si>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</si>
  <si>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</si>
  <si>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</si>
  <si>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</si>
  <si>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</si>
  <si>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</si>
  <si>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</si>
  <si>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</si>
  <si>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</si>
  <si>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</si>
  <si>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</si>
  <si>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</si>
  <si>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</si>
  <si>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</si>
  <si>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</si>
  <si>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</si>
  <si>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</si>
  <si>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</si>
  <si>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</si>
  <si>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</si>
  <si>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</si>
  <si>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</si>
  <si>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</si>
  <si>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</si>
  <si>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</si>
  <si>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</si>
  <si>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</si>
  <si>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</si>
  <si>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</si>
  <si>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</si>
  <si>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</si>
  <si>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</si>
  <si>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</si>
  <si>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</si>
  <si>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</si>
  <si>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</si>
  <si>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</si>
  <si>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</si>
  <si>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</si>
  <si>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</si>
  <si>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</si>
  <si>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</si>
  <si>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</si>
  <si>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</si>
  <si>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</si>
  <si>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</si>
  <si>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</si>
  <si>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</si>
  <si>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</si>
  <si>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</si>
  <si>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</si>
  <si>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</si>
  <si>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</si>
  <si>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</si>
  <si>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</si>
  <si>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</si>
  <si>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</si>
  <si>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</si>
  <si>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</si>
  <si>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</si>
  <si>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</si>
  <si>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</si>
  <si>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</si>
  <si>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</si>
  <si>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</si>
  <si>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</si>
  <si>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</si>
  <si>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</si>
  <si>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</si>
  <si>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</si>
  <si>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</si>
  <si>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</si>
  <si>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</si>
  <si>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</si>
  <si>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</si>
  <si>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</si>
  <si>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</si>
  <si>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</si>
  <si>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</si>
  <si>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</si>
  <si>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</si>
  <si>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</si>
  <si>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</si>
  <si>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</si>
  <si>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</si>
  <si>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</si>
  <si>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</si>
  <si>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</si>
  <si>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</si>
  <si>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</si>
  <si>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</si>
  <si>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</si>
  <si>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</si>
  <si>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</si>
  <si>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</si>
  <si>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</si>
  <si>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</si>
  <si>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</si>
  <si>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</si>
  <si>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</si>
  <si>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</si>
  <si>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</si>
  <si>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</si>
  <si>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</si>
  <si>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</si>
  <si>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</si>
  <si>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</si>
  <si>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</si>
  <si>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</si>
  <si>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</si>
  <si>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</si>
  <si>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</si>
  <si>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</si>
  <si>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</si>
  <si>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</si>
  <si>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</si>
  <si>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</si>
  <si>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</si>
  <si>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</si>
  <si>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</si>
  <si>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</si>
  <si>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</si>
  <si>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</si>
  <si>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</si>
  <si>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</si>
  <si>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</si>
  <si>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</si>
  <si>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</si>
  <si>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</si>
  <si>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</si>
  <si>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</si>
  <si>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</si>
  <si>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</si>
  <si>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</si>
  <si>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</si>
  <si>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</si>
  <si>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</si>
  <si>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</si>
  <si>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</si>
  <si>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</si>
  <si>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</si>
  <si>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</si>
  <si>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</si>
  <si>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</si>
  <si>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</si>
  <si>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</si>
  <si>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</si>
  <si>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</si>
  <si>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</si>
  <si>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</si>
  <si>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</si>
  <si>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</si>
  <si>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</si>
  <si>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</si>
  <si>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</si>
  <si>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</si>
  <si>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</si>
  <si>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</si>
  <si>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</si>
  <si>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</si>
  <si>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</si>
  <si>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</si>
  <si>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</si>
  <si>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</si>
  <si>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</si>
  <si>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</si>
  <si>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</si>
  <si>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</si>
  <si>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</si>
  <si>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</si>
  <si>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</si>
  <si>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</si>
  <si>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</si>
  <si>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</si>
  <si>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</si>
  <si>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</si>
  <si>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</si>
  <si>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</si>
  <si>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</si>
  <si>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</si>
  <si>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</si>
  <si>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</si>
  <si>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</si>
  <si>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</si>
  <si>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</si>
  <si>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</si>
  <si>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</si>
  <si>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</si>
  <si>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</si>
  <si>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</si>
  <si>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</si>
  <si>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</si>
  <si>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</si>
  <si>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</si>
  <si>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</si>
  <si>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</si>
  <si>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</si>
  <si>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</si>
  <si>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</si>
  <si>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</si>
  <si>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</si>
  <si>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</si>
  <si>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</si>
  <si>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</si>
  <si>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</si>
  <si>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</si>
  <si>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</si>
  <si>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</si>
  <si>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</si>
  <si>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</si>
  <si>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</si>
  <si>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</si>
  <si>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</si>
  <si>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</si>
  <si>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</si>
  <si>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</si>
  <si>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</si>
  <si>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</si>
  <si>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</si>
  <si>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</si>
  <si>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</si>
  <si>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</si>
  <si>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</si>
  <si>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</si>
  <si>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</si>
  <si>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</si>
  <si>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</si>
  <si>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</si>
  <si>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</si>
  <si>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</si>
  <si>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</si>
  <si>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</si>
  <si>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</si>
  <si>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</si>
  <si>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</si>
  <si>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</si>
  <si>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</si>
  <si>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</si>
  <si>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</si>
  <si>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</si>
  <si>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</si>
  <si>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</si>
  <si>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</si>
  <si>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</si>
  <si>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</si>
  <si>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</si>
  <si>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</si>
  <si>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</si>
  <si>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</si>
  <si>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</si>
  <si>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</si>
  <si>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</si>
  <si>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</si>
  <si>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</si>
  <si>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</si>
  <si>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</si>
  <si>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</si>
  <si>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TRAKŲ KRAŠTO VIETOS VEIKLOS GRUPĖS VIETOS PLĖTROS STRATEGIJOS PRIEMONĘ  „VIETOS GYVENTOJŲ SOCIALINIO AKTYVUMO BEI VERSLUMO SKATINIMAS ĮTRAUKIANT PAŽEIDŽIAMAS GRUPES"
NR.TRAK-LEADER-20VVG-06-08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</si>
</sst>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 Id="rId27" Type="http://schemas.openxmlformats.org/officeDocument/2006/relationships/customXml" Target="../customXml/item4.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US" sz="1100" b="0" i="0" u="none" strike="noStrike" baseline="0">
                  <a:solidFill>
                    <a:srgbClr val="000000"/>
                  </a:solidFill>
                  <a:latin typeface="Calibri"/>
                  <a:ea typeface="Calibri"/>
                  <a:cs typeface="Calibri"/>
                </a:rPr>
                <a:t>Išsaugoti PDF</a:t>
              </a:r>
            </a:p>
            <a:p>
              <a:pPr algn="ctr" rtl="0">
                <a:defRPr sz="1000"/>
              </a:pPr>
              <a:endParaRPr lang="en-US"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26">
      <calculatedColumnFormula>IF(ParamosIšmokėjimoBūdai[[#This Row],[Taikymas]]="Taip",ParamosIšmokėjimoBūdai[[#This Row],[Būdas]],"")</calculatedColumnFormula>
    </tableColumn>
    <tableColumn id="2" xr3:uid="{5D61BCC8-4F0B-4B8A-8757-BF46466044D9}" name="Taikymas" dataDxfId="125">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24" dataDxfId="123">
  <autoFilter ref="A109:A111" xr:uid="{D6AB7D56-F608-4C77-8279-E12FC78F5A77}"/>
  <tableColumns count="1">
    <tableColumn id="1" xr3:uid="{1F063533-7FC0-400E-8554-D5078809D1C6}" name="Taip ar Ne" dataDxfId="122"/>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1">
  <autoFilter ref="A6:E9" xr:uid="{3419BE10-2419-46A4-9B36-14BC8C9A8246}"/>
  <tableColumns count="5">
    <tableColumn id="1" xr3:uid="{95B91EB0-DDCB-4877-8CF3-7AFF55912F72}" name="Eil. Nr." dataDxfId="120">
      <calculatedColumnFormula>ROW()-ROW(Pataisymai[[#Headers],[Eil. Nr.]])</calculatedColumnFormula>
    </tableColumn>
    <tableColumn id="2" xr3:uid="{7F417F6E-BA5E-47C1-8F40-2C11292ED0D6}" name="Problema" dataDxfId="119"/>
    <tableColumn id="3" xr3:uid="{7C889F0C-0BA2-4052-AD01-904E12F6A09E}" name="Registravimo data" dataDxfId="118"/>
    <tableColumn id="4" xr3:uid="{1366926C-6F1C-461E-B773-B6DBDBB93B5B}" name="Pataisymas" dataDxfId="117"/>
    <tableColumn id="5" xr3:uid="{11785D0D-88D2-4F92-8CCD-1F537BB674F6}" name="Pataisymo data" dataDxfId="11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15" dataDxfId="113" headerRowBorderDxfId="114" tableBorderDxfId="112" totalsRowBorderDxfId="111">
  <autoFilter ref="B29:C32" xr:uid="{C1C6A54A-2285-4FE0-AB18-4559392858BC}"/>
  <tableColumns count="2">
    <tableColumn id="1" xr3:uid="{AC0ACF2D-2BC4-4CCF-9EFD-09A9C8200DBC}" name="Naudojami paramos išmokėjimo būdai" dataDxfId="110"/>
    <tableColumn id="2" xr3:uid="{EDE0C5C9-0947-4FF2-A524-2F2F7BCE54F0}" name="Pasirinkti" dataDxfId="10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m. t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3">
      <c r="A92" s="274" t="s">
        <v>275</v>
      </c>
      <c r="B92" s="81" t="str">
        <f>_xlfn.XLOOKUP(ParamosIšmokėjimoBūdai[[#This Row],[Būdas]],Lentelė5[Naudojami paramos išmokėjimo būdai],Lentelė5[Pasirinkti])</f>
        <v>Taip</v>
      </c>
      <c r="C92" t="s">
        <v>275</v>
      </c>
    </row>
    <row r="93" spans="1:3" x14ac:dyDescent="0.3">
      <c r="A93" s="274" t="s">
        <v>265</v>
      </c>
      <c r="B93" t="str">
        <f>_xlfn.XLOOKUP(ParamosIšmokėjimoBūdai[[#This Row],[Būdas]],Lentelė5[Naudojami paramos išmokėjimo būdai],Lentelė5[Pasirinkti])</f>
        <v>Taip</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14" zoomScale="92" zoomScaleNormal="120" workbookViewId="0">
      <selection activeCell="C6" sqref="C6"/>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8" t="s">
        <v>925</v>
      </c>
      <c r="C3" s="439"/>
    </row>
    <row r="4" spans="2:5" x14ac:dyDescent="0.3">
      <c r="B4" s="60" t="s">
        <v>229</v>
      </c>
    </row>
    <row r="5" spans="2:5" x14ac:dyDescent="0.3">
      <c r="B5" s="60"/>
    </row>
    <row r="6" spans="2:5" ht="86.4"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46083</v>
      </c>
    </row>
    <row r="13" spans="2:5" x14ac:dyDescent="0.3">
      <c r="B13" s="71" t="s">
        <v>173</v>
      </c>
      <c r="C13" s="422">
        <v>46119</v>
      </c>
    </row>
    <row r="14" spans="2:5" ht="28.8" x14ac:dyDescent="0.3">
      <c r="B14" s="71" t="s">
        <v>226</v>
      </c>
      <c r="C14" s="423">
        <v>36</v>
      </c>
    </row>
    <row r="15" spans="2:5" ht="28.8" x14ac:dyDescent="0.3">
      <c r="B15" s="71" t="s">
        <v>230</v>
      </c>
      <c r="C15" s="423">
        <v>3</v>
      </c>
    </row>
    <row r="16" spans="2:5" x14ac:dyDescent="0.3">
      <c r="B16" s="185" t="s">
        <v>233</v>
      </c>
      <c r="C16" s="424"/>
      <c r="E16" s="62" t="s">
        <v>283</v>
      </c>
    </row>
    <row r="17" spans="2:3" x14ac:dyDescent="0.3">
      <c r="B17" s="71" t="s">
        <v>337</v>
      </c>
      <c r="C17" s="423">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5">
        <v>1.25</v>
      </c>
    </row>
    <row r="22" spans="2:3" x14ac:dyDescent="0.3">
      <c r="B22" s="71" t="s">
        <v>159</v>
      </c>
      <c r="C22" s="425">
        <v>0.65</v>
      </c>
    </row>
    <row r="23" spans="2:3" x14ac:dyDescent="0.3">
      <c r="B23" s="71" t="s">
        <v>160</v>
      </c>
      <c r="C23" s="426">
        <v>0.01</v>
      </c>
    </row>
    <row r="24" spans="2:3" x14ac:dyDescent="0.3">
      <c r="B24" s="71" t="s">
        <v>174</v>
      </c>
      <c r="C24" s="425">
        <v>1</v>
      </c>
    </row>
    <row r="25" spans="2:3" x14ac:dyDescent="0.3">
      <c r="B25" s="186"/>
      <c r="C25" s="184"/>
    </row>
    <row r="26" spans="2:3" x14ac:dyDescent="0.3">
      <c r="B26" s="186"/>
      <c r="C26" s="184"/>
    </row>
    <row r="27" spans="2:3" ht="28.8" x14ac:dyDescent="0.3">
      <c r="B27" s="71" t="s">
        <v>277</v>
      </c>
      <c r="C27" s="427">
        <v>0.4</v>
      </c>
    </row>
    <row r="29" spans="2:3" x14ac:dyDescent="0.3">
      <c r="B29" s="431" t="s">
        <v>834</v>
      </c>
      <c r="C29" s="428" t="s">
        <v>838</v>
      </c>
    </row>
    <row r="30" spans="2:3" x14ac:dyDescent="0.3">
      <c r="B30" s="432" t="s">
        <v>274</v>
      </c>
      <c r="C30" s="429" t="s">
        <v>835</v>
      </c>
    </row>
    <row r="31" spans="2:3" x14ac:dyDescent="0.3">
      <c r="B31" s="432" t="s">
        <v>275</v>
      </c>
      <c r="C31" s="429" t="s">
        <v>835</v>
      </c>
    </row>
    <row r="32" spans="2:3" x14ac:dyDescent="0.3">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40" t="s">
        <v>4</v>
      </c>
      <c r="C2" s="440"/>
      <c r="D2" s="440"/>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abSelected="1" topLeftCell="A9" zoomScale="84" zoomScaleNormal="130" workbookViewId="0">
      <selection activeCell="C17" sqref="C1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str">
        <f>_xlfn.CONCAT("Versija: ",Forma!$C$2,TEXT(Parametrai!$C$2,".000"))</f>
        <v>Versija: L2.000</v>
      </c>
      <c r="G1" s="299" t="s">
        <v>224</v>
      </c>
    </row>
    <row r="2" spans="1:11" ht="25.2" customHeight="1" x14ac:dyDescent="0.3">
      <c r="A2" s="445"/>
      <c r="B2" s="445"/>
      <c r="C2" s="445"/>
      <c r="D2" s="445"/>
      <c r="E2" s="445"/>
      <c r="G2" s="300" t="s">
        <v>877</v>
      </c>
    </row>
    <row r="3" spans="1:11" x14ac:dyDescent="0.3">
      <c r="C3" s="72" t="s">
        <v>225</v>
      </c>
      <c r="D3" s="72"/>
      <c r="G3" s="267"/>
    </row>
    <row r="4" spans="1:11" ht="25.2" customHeight="1" x14ac:dyDescent="0.3">
      <c r="A4" s="448"/>
      <c r="B4" s="448"/>
      <c r="C4" s="448"/>
      <c r="D4" s="448"/>
      <c r="E4" s="448"/>
      <c r="G4" s="267" t="s">
        <v>878</v>
      </c>
    </row>
    <row r="5" spans="1:11" x14ac:dyDescent="0.3">
      <c r="C5" s="72" t="s">
        <v>845</v>
      </c>
      <c r="D5" s="72"/>
      <c r="G5" s="267"/>
    </row>
    <row r="6" spans="1:11" ht="10.199999999999999" customHeight="1" x14ac:dyDescent="0.3">
      <c r="C6" s="72"/>
      <c r="D6" s="72"/>
      <c r="G6" s="267"/>
    </row>
    <row r="7" spans="1:11" ht="47.25" customHeight="1" x14ac:dyDescent="0.3">
      <c r="A7" s="450" t="s">
        <v>876</v>
      </c>
      <c r="B7" s="450"/>
      <c r="C7" s="450"/>
      <c r="D7" s="450"/>
      <c r="E7" s="450"/>
      <c r="G7" s="410"/>
    </row>
    <row r="8" spans="1:11" ht="10.199999999999999" customHeight="1" x14ac:dyDescent="0.3">
      <c r="A8" s="458"/>
      <c r="B8" s="458"/>
      <c r="C8" s="458"/>
      <c r="D8" s="458"/>
      <c r="E8" s="458"/>
      <c r="G8" s="267"/>
    </row>
    <row r="9" spans="1:11" ht="45.6" customHeight="1" x14ac:dyDescent="0.3">
      <c r="A9" s="449" t="str">
        <f>Parametrai!C6</f>
        <v>VERSLO PLANAS, TEIKIAMAS PAGAL TRAKŲ KRAŠTO VIETOS VEIKLOS GRUPĖS VIETOS PLĖTROS STRATEGIJOS PRIEMONĘ  „VIETOS GYVENTOJŲ SOCIALINIO AKTYVUMO BEI VERSLUMO SKATINIMAS ĮTRAUKIANT PAŽEIDŽIAMAS GRUPES"
NR.TRAK-LEADER-20VVG-06-08</v>
      </c>
      <c r="B9" s="449"/>
      <c r="C9" s="449"/>
      <c r="D9" s="449"/>
      <c r="E9" s="449"/>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6" t="s">
        <v>161</v>
      </c>
      <c r="C15" s="446"/>
      <c r="D15" s="446"/>
      <c r="E15" s="446"/>
      <c r="G15" s="267"/>
    </row>
    <row r="16" spans="1:11" x14ac:dyDescent="0.3">
      <c r="A16" s="122" t="s">
        <v>1</v>
      </c>
      <c r="B16" s="451" t="s">
        <v>172</v>
      </c>
      <c r="C16" s="451"/>
      <c r="D16" s="451"/>
      <c r="E16" s="451"/>
      <c r="G16" s="267"/>
    </row>
    <row r="17" spans="1:7" ht="24.75" customHeight="1" x14ac:dyDescent="0.3">
      <c r="A17" s="73" t="s">
        <v>2</v>
      </c>
      <c r="B17" s="64" t="s">
        <v>232</v>
      </c>
      <c r="C17" s="363"/>
      <c r="D17" s="452"/>
      <c r="E17" s="453"/>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4"/>
      <c r="E18" s="455"/>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6"/>
      <c r="E19" s="457"/>
      <c r="G19" s="267"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1" t="s">
        <v>3</v>
      </c>
      <c r="B20" s="447" t="s">
        <v>162</v>
      </c>
      <c r="C20" s="447"/>
      <c r="D20" s="447"/>
      <c r="E20" s="447"/>
      <c r="G20" s="267"/>
    </row>
    <row r="21" spans="1:7" ht="30" customHeight="1" x14ac:dyDescent="0.3">
      <c r="A21" s="71" t="s">
        <v>169</v>
      </c>
      <c r="B21" s="71" t="s">
        <v>905</v>
      </c>
      <c r="C21" s="442" t="s">
        <v>164</v>
      </c>
      <c r="D21" s="443"/>
      <c r="E21" s="444"/>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ref="C23">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41" t="s">
        <v>902</v>
      </c>
      <c r="C25" s="441"/>
      <c r="D25" s="441"/>
      <c r="E25" s="441"/>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4" t="s">
        <v>542</v>
      </c>
      <c r="C1" s="465"/>
      <c r="D1" s="465"/>
      <c r="E1" s="465"/>
      <c r="F1" s="465"/>
      <c r="G1" s="465"/>
      <c r="H1" s="465"/>
      <c r="I1" s="465"/>
      <c r="J1" s="465"/>
      <c r="K1" s="465"/>
      <c r="M1" s="299" t="s">
        <v>224</v>
      </c>
    </row>
    <row r="2" spans="1:13" s="62" customFormat="1" ht="144" customHeight="1" x14ac:dyDescent="0.3">
      <c r="A2" s="64" t="s">
        <v>181</v>
      </c>
      <c r="B2" s="64" t="s">
        <v>879</v>
      </c>
      <c r="C2" s="459"/>
      <c r="D2" s="459"/>
      <c r="E2" s="459"/>
      <c r="F2" s="459"/>
      <c r="G2" s="459"/>
      <c r="H2" s="459"/>
      <c r="I2" s="459"/>
      <c r="J2" s="459"/>
      <c r="K2" s="459"/>
      <c r="M2" s="302" t="s">
        <v>891</v>
      </c>
    </row>
    <row r="3" spans="1:13" s="62" customFormat="1" ht="43.5" customHeight="1" x14ac:dyDescent="0.3">
      <c r="A3" s="64" t="s">
        <v>182</v>
      </c>
      <c r="B3" s="64" t="s">
        <v>889</v>
      </c>
      <c r="C3" s="484"/>
      <c r="D3" s="485"/>
      <c r="E3" s="485"/>
      <c r="F3" s="485"/>
      <c r="G3" s="485"/>
      <c r="H3" s="485"/>
      <c r="I3" s="485"/>
      <c r="J3" s="485"/>
      <c r="K3" s="486"/>
      <c r="M3" s="302" t="s">
        <v>890</v>
      </c>
    </row>
    <row r="4" spans="1:13" s="62" customFormat="1" ht="174.75" customHeight="1" x14ac:dyDescent="0.3">
      <c r="A4" s="64" t="s">
        <v>888</v>
      </c>
      <c r="B4" s="64" t="s">
        <v>892</v>
      </c>
      <c r="C4" s="459"/>
      <c r="D4" s="459"/>
      <c r="E4" s="459"/>
      <c r="F4" s="459"/>
      <c r="G4" s="459"/>
      <c r="H4" s="459"/>
      <c r="I4" s="459"/>
      <c r="J4" s="459"/>
      <c r="K4" s="459"/>
      <c r="M4" s="303" t="s">
        <v>893</v>
      </c>
    </row>
    <row r="5" spans="1:13" s="62" customFormat="1" ht="9.6" customHeight="1" x14ac:dyDescent="0.3">
      <c r="M5" s="66"/>
    </row>
    <row r="6" spans="1:13" ht="30" customHeight="1" x14ac:dyDescent="0.3">
      <c r="A6" s="121" t="s">
        <v>7</v>
      </c>
      <c r="B6" s="460" t="s">
        <v>544</v>
      </c>
      <c r="C6" s="461"/>
      <c r="D6" s="461"/>
      <c r="E6" s="461"/>
      <c r="F6" s="461"/>
      <c r="G6" s="461"/>
      <c r="H6" s="461"/>
      <c r="I6" s="461"/>
      <c r="J6" s="461"/>
      <c r="K6" s="461"/>
    </row>
    <row r="7" spans="1:13" ht="14.85" customHeight="1" x14ac:dyDescent="0.3">
      <c r="A7" s="121" t="s">
        <v>183</v>
      </c>
      <c r="B7" s="447" t="s">
        <v>249</v>
      </c>
      <c r="C7" s="447"/>
      <c r="D7" s="447"/>
      <c r="E7" s="447"/>
      <c r="F7" s="447"/>
      <c r="G7" s="447"/>
      <c r="H7" s="447"/>
      <c r="I7" s="447"/>
      <c r="J7" s="447"/>
      <c r="K7" s="447"/>
    </row>
    <row r="8" spans="1:13" x14ac:dyDescent="0.3">
      <c r="A8" s="121" t="s">
        <v>221</v>
      </c>
      <c r="B8" s="482" t="s">
        <v>239</v>
      </c>
      <c r="C8" s="482"/>
      <c r="D8" s="482"/>
      <c r="E8" s="482"/>
      <c r="F8" s="482"/>
      <c r="G8" s="482"/>
      <c r="H8" s="482"/>
      <c r="I8" s="482"/>
      <c r="J8" s="482"/>
      <c r="K8" s="482"/>
      <c r="M8" s="269"/>
    </row>
    <row r="9" spans="1:13" ht="63" customHeight="1" x14ac:dyDescent="0.3">
      <c r="A9" s="463" t="s">
        <v>235</v>
      </c>
      <c r="B9" s="463"/>
      <c r="C9" s="463"/>
      <c r="D9" s="463"/>
      <c r="E9" s="463"/>
      <c r="F9" s="463"/>
      <c r="G9" s="463"/>
      <c r="H9" s="463"/>
      <c r="I9" s="463"/>
      <c r="J9" s="463"/>
      <c r="K9" s="463"/>
      <c r="M9" s="269"/>
    </row>
    <row r="10" spans="1:13" ht="30.6" customHeight="1" x14ac:dyDescent="0.3">
      <c r="A10" s="476" t="s">
        <v>21</v>
      </c>
      <c r="B10" s="478" t="s">
        <v>43</v>
      </c>
      <c r="C10" s="126" t="str">
        <f>IF(AND('1'!$C$22="Verslo pradžia",YEAR('1'!$E$22)=YEAR('1'!$C$11)),"Pradžios metai","Ataskaitiniai metai")</f>
        <v>Ataskaitiniai metai</v>
      </c>
      <c r="D10" s="436" t="s">
        <v>11</v>
      </c>
      <c r="E10" s="437"/>
      <c r="F10" s="437"/>
      <c r="G10" s="437"/>
      <c r="H10" s="437"/>
      <c r="I10" s="437"/>
      <c r="J10" s="437"/>
      <c r="K10" s="437"/>
      <c r="M10" s="269"/>
    </row>
    <row r="11" spans="1:13" ht="15" thickBot="1" x14ac:dyDescent="0.35">
      <c r="A11" s="477"/>
      <c r="B11" s="479"/>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62"/>
      <c r="D15" s="462"/>
      <c r="E15" s="462"/>
      <c r="F15" s="462"/>
      <c r="G15" s="462"/>
      <c r="H15" s="462"/>
      <c r="I15" s="462"/>
      <c r="J15" s="462"/>
      <c r="K15" s="462"/>
      <c r="M15" s="300" t="s">
        <v>251</v>
      </c>
    </row>
    <row r="16" spans="1:13" ht="7.2" customHeight="1" thickTop="1" x14ac:dyDescent="0.3">
      <c r="B16" s="66"/>
      <c r="M16" s="269"/>
    </row>
    <row r="17" spans="1:13" ht="14.85" customHeight="1" x14ac:dyDescent="0.3">
      <c r="A17" s="121" t="s">
        <v>256</v>
      </c>
      <c r="B17" s="482" t="s">
        <v>248</v>
      </c>
      <c r="C17" s="482"/>
      <c r="D17" s="482"/>
      <c r="E17" s="482"/>
      <c r="F17" s="482"/>
      <c r="G17" s="482"/>
      <c r="H17" s="482"/>
      <c r="I17" s="482"/>
      <c r="J17" s="482"/>
      <c r="K17" s="482"/>
      <c r="M17" s="269"/>
    </row>
    <row r="18" spans="1:13" ht="40.950000000000003" customHeight="1" x14ac:dyDescent="0.3">
      <c r="A18" s="475" t="s">
        <v>848</v>
      </c>
      <c r="B18" s="475"/>
      <c r="C18" s="475"/>
      <c r="D18" s="475"/>
      <c r="E18" s="475"/>
      <c r="F18" s="475"/>
      <c r="G18" s="475"/>
      <c r="H18" s="475"/>
      <c r="I18" s="475"/>
      <c r="J18" s="475"/>
      <c r="K18" s="475"/>
      <c r="M18" s="269"/>
    </row>
    <row r="19" spans="1:13" ht="52.2" customHeight="1" thickBot="1" x14ac:dyDescent="0.35">
      <c r="A19" s="123" t="s">
        <v>21</v>
      </c>
      <c r="B19" s="124" t="s">
        <v>238</v>
      </c>
      <c r="C19" s="472" t="s">
        <v>237</v>
      </c>
      <c r="D19" s="472"/>
      <c r="E19" s="472" t="s">
        <v>243</v>
      </c>
      <c r="F19" s="472"/>
      <c r="G19" s="472"/>
      <c r="H19" s="472"/>
      <c r="I19" s="124" t="s">
        <v>247</v>
      </c>
      <c r="J19" s="472" t="s">
        <v>236</v>
      </c>
      <c r="K19" s="472"/>
      <c r="M19" s="269"/>
    </row>
    <row r="20" spans="1:13" ht="24.6" thickTop="1" x14ac:dyDescent="0.3">
      <c r="A20" s="255" t="s">
        <v>257</v>
      </c>
      <c r="B20" s="323"/>
      <c r="C20" s="483" t="s">
        <v>164</v>
      </c>
      <c r="D20" s="483"/>
      <c r="E20" s="473"/>
      <c r="F20" s="473"/>
      <c r="G20" s="473"/>
      <c r="H20" s="473"/>
      <c r="I20" s="326"/>
      <c r="J20" s="480"/>
      <c r="K20" s="481"/>
      <c r="M20" s="269" t="s">
        <v>849</v>
      </c>
    </row>
    <row r="21" spans="1:13" x14ac:dyDescent="0.3">
      <c r="A21" s="255" t="s">
        <v>258</v>
      </c>
      <c r="B21" s="324"/>
      <c r="C21" s="470" t="s">
        <v>164</v>
      </c>
      <c r="D21" s="470"/>
      <c r="E21" s="474"/>
      <c r="F21" s="474"/>
      <c r="G21" s="474"/>
      <c r="H21" s="474"/>
      <c r="I21" s="327"/>
      <c r="J21" s="466"/>
      <c r="K21" s="467"/>
      <c r="M21" s="269"/>
    </row>
    <row r="22" spans="1:13" x14ac:dyDescent="0.3">
      <c r="A22" s="255" t="s">
        <v>259</v>
      </c>
      <c r="B22" s="324"/>
      <c r="C22" s="470" t="s">
        <v>164</v>
      </c>
      <c r="D22" s="470"/>
      <c r="E22" s="474"/>
      <c r="F22" s="474"/>
      <c r="G22" s="474"/>
      <c r="H22" s="474"/>
      <c r="I22" s="327"/>
      <c r="J22" s="466"/>
      <c r="K22" s="467"/>
      <c r="M22" s="269"/>
    </row>
    <row r="23" spans="1:13" x14ac:dyDescent="0.3">
      <c r="A23" s="255" t="s">
        <v>260</v>
      </c>
      <c r="B23" s="324"/>
      <c r="C23" s="470" t="s">
        <v>164</v>
      </c>
      <c r="D23" s="470"/>
      <c r="E23" s="474"/>
      <c r="F23" s="474"/>
      <c r="G23" s="474"/>
      <c r="H23" s="474"/>
      <c r="I23" s="327"/>
      <c r="J23" s="466"/>
      <c r="K23" s="467"/>
      <c r="M23" s="269"/>
    </row>
    <row r="24" spans="1:13" x14ac:dyDescent="0.3">
      <c r="A24" s="255" t="s">
        <v>261</v>
      </c>
      <c r="B24" s="324"/>
      <c r="C24" s="470" t="s">
        <v>164</v>
      </c>
      <c r="D24" s="470"/>
      <c r="E24" s="474"/>
      <c r="F24" s="474"/>
      <c r="G24" s="474"/>
      <c r="H24" s="474"/>
      <c r="I24" s="327"/>
      <c r="J24" s="466"/>
      <c r="K24" s="467"/>
      <c r="M24" s="269"/>
    </row>
    <row r="25" spans="1:13" x14ac:dyDescent="0.3">
      <c r="A25" s="255" t="s">
        <v>262</v>
      </c>
      <c r="B25" s="324"/>
      <c r="C25" s="470" t="s">
        <v>164</v>
      </c>
      <c r="D25" s="470"/>
      <c r="E25" s="474"/>
      <c r="F25" s="474"/>
      <c r="G25" s="474"/>
      <c r="H25" s="474"/>
      <c r="I25" s="327"/>
      <c r="J25" s="466"/>
      <c r="K25" s="467"/>
      <c r="M25" s="269"/>
    </row>
    <row r="26" spans="1:13" ht="15" thickBot="1" x14ac:dyDescent="0.35">
      <c r="A26" s="256" t="s">
        <v>263</v>
      </c>
      <c r="B26" s="325"/>
      <c r="C26" s="471" t="s">
        <v>164</v>
      </c>
      <c r="D26" s="471"/>
      <c r="E26" s="487"/>
      <c r="F26" s="487"/>
      <c r="G26" s="487"/>
      <c r="H26" s="487"/>
      <c r="I26" s="328"/>
      <c r="J26" s="468"/>
      <c r="K26" s="469"/>
      <c r="M26" s="269"/>
    </row>
    <row r="27" spans="1:13" ht="15" thickTop="1" x14ac:dyDescent="0.3">
      <c r="A27" s="66"/>
      <c r="B27" s="66"/>
      <c r="C27" s="66"/>
      <c r="D27" s="66"/>
    </row>
    <row r="28" spans="1:13" x14ac:dyDescent="0.3">
      <c r="A28" s="121" t="s">
        <v>268</v>
      </c>
      <c r="B28" s="464" t="s">
        <v>234</v>
      </c>
      <c r="C28" s="465"/>
      <c r="D28" s="465"/>
      <c r="E28" s="465"/>
      <c r="F28" s="465"/>
      <c r="G28" s="465"/>
      <c r="H28" s="465"/>
      <c r="I28" s="465"/>
      <c r="J28" s="465"/>
      <c r="K28" s="465"/>
    </row>
    <row r="29" spans="1:13" ht="144" customHeight="1" x14ac:dyDescent="0.3">
      <c r="A29" s="64" t="s">
        <v>269</v>
      </c>
      <c r="B29" s="80" t="s">
        <v>272</v>
      </c>
      <c r="C29" s="459"/>
      <c r="D29" s="459"/>
      <c r="E29" s="459"/>
      <c r="F29" s="459"/>
      <c r="G29" s="459"/>
      <c r="H29" s="459"/>
      <c r="I29" s="459"/>
      <c r="J29" s="459"/>
      <c r="K29" s="459"/>
      <c r="M29" s="303" t="s">
        <v>850</v>
      </c>
    </row>
    <row r="30" spans="1:13" ht="144" customHeight="1" x14ac:dyDescent="0.3">
      <c r="A30" s="64" t="s">
        <v>270</v>
      </c>
      <c r="B30" s="80" t="s">
        <v>271</v>
      </c>
      <c r="C30" s="459"/>
      <c r="D30" s="459"/>
      <c r="E30" s="459"/>
      <c r="F30" s="459"/>
      <c r="G30" s="459"/>
      <c r="H30" s="459"/>
      <c r="I30" s="459"/>
      <c r="J30" s="459"/>
      <c r="K30" s="459"/>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88" t="s">
        <v>37</v>
      </c>
      <c r="C2" s="488"/>
      <c r="D2" s="488"/>
      <c r="E2" s="488"/>
      <c r="F2" s="488"/>
      <c r="G2" s="488"/>
      <c r="H2" s="488"/>
      <c r="I2" s="488"/>
      <c r="J2" s="488"/>
      <c r="K2" s="488"/>
      <c r="L2" s="488"/>
      <c r="M2" s="6"/>
      <c r="N2" s="296"/>
      <c r="O2" s="82"/>
      <c r="P2" s="83"/>
      <c r="Q2" s="82"/>
      <c r="R2" s="82"/>
      <c r="S2" s="82"/>
      <c r="T2" s="94"/>
    </row>
    <row r="3" spans="1:20" ht="13.8" x14ac:dyDescent="0.3">
      <c r="N3" s="296"/>
      <c r="O3" s="83"/>
      <c r="P3" s="83"/>
      <c r="Q3" s="82"/>
      <c r="R3" s="83"/>
      <c r="S3" s="95"/>
      <c r="T3" s="93"/>
    </row>
    <row r="4" spans="1:20" ht="22.8" x14ac:dyDescent="0.3">
      <c r="A4" s="489" t="s">
        <v>9</v>
      </c>
      <c r="B4" s="490"/>
      <c r="C4" s="434" t="s">
        <v>10</v>
      </c>
      <c r="D4" s="126" t="str">
        <f>IF(AND('1'!$C$22="Verslo pradžia",YEAR('1'!$E$22)=YEAR('1'!$C$11)),"Pradžios metai","Ataskaitiniai metai")</f>
        <v>Ataskaitiniai metai</v>
      </c>
      <c r="E4" s="436" t="s">
        <v>11</v>
      </c>
      <c r="F4" s="437"/>
      <c r="G4" s="437"/>
      <c r="H4" s="437"/>
      <c r="I4" s="437"/>
      <c r="J4" s="437"/>
      <c r="K4" s="437"/>
      <c r="L4" s="437"/>
      <c r="M4" s="12"/>
      <c r="N4" s="296"/>
      <c r="O4" s="83"/>
      <c r="P4" s="83"/>
      <c r="Q4" s="82"/>
      <c r="R4" s="83"/>
      <c r="S4" s="95"/>
      <c r="T4" s="93"/>
    </row>
    <row r="5" spans="1:20" thickBot="1" x14ac:dyDescent="0.35">
      <c r="A5" s="491"/>
      <c r="B5" s="492"/>
      <c r="C5" s="435"/>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493"/>
      <c r="E10" s="493"/>
      <c r="F10" s="493"/>
      <c r="G10" s="493"/>
      <c r="H10" s="493"/>
      <c r="I10" s="493"/>
      <c r="J10" s="493"/>
      <c r="K10" s="493"/>
      <c r="L10" s="493"/>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5"/>
      <c r="E11" s="495"/>
      <c r="F11" s="495"/>
      <c r="G11" s="495"/>
      <c r="H11" s="495"/>
      <c r="I11" s="495"/>
      <c r="J11" s="495"/>
      <c r="K11" s="495"/>
      <c r="L11" s="495"/>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94"/>
      <c r="E16" s="494"/>
      <c r="F16" s="494"/>
      <c r="G16" s="494"/>
      <c r="H16" s="494"/>
      <c r="I16" s="494"/>
      <c r="J16" s="494"/>
      <c r="K16" s="494"/>
      <c r="L16" s="494"/>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8"/>
      <c r="E17" s="496"/>
      <c r="F17" s="496"/>
      <c r="G17" s="496"/>
      <c r="H17" s="496"/>
      <c r="I17" s="496"/>
      <c r="J17" s="496"/>
      <c r="K17" s="496"/>
      <c r="L17" s="496"/>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9"/>
      <c r="E18" s="497"/>
      <c r="F18" s="497"/>
      <c r="G18" s="497"/>
      <c r="H18" s="497"/>
      <c r="I18" s="497"/>
      <c r="J18" s="497"/>
      <c r="K18" s="497"/>
      <c r="L18" s="497"/>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2"/>
      <c r="E23" s="502"/>
      <c r="F23" s="502"/>
      <c r="G23" s="502"/>
      <c r="H23" s="502"/>
      <c r="I23" s="502"/>
      <c r="J23" s="502"/>
      <c r="K23" s="502"/>
      <c r="L23" s="502"/>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500"/>
      <c r="E24" s="501"/>
      <c r="F24" s="501"/>
      <c r="G24" s="501"/>
      <c r="H24" s="501"/>
      <c r="I24" s="501"/>
      <c r="J24" s="501"/>
      <c r="K24" s="501"/>
      <c r="L24" s="501"/>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5"/>
      <c r="E25" s="495"/>
      <c r="F25" s="495"/>
      <c r="G25" s="495"/>
      <c r="H25" s="495"/>
      <c r="I25" s="495"/>
      <c r="J25" s="495"/>
      <c r="K25" s="495"/>
      <c r="L25" s="495"/>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2"/>
      <c r="E30" s="502"/>
      <c r="F30" s="502"/>
      <c r="G30" s="502"/>
      <c r="H30" s="502"/>
      <c r="I30" s="502"/>
      <c r="J30" s="502"/>
      <c r="K30" s="502"/>
      <c r="L30" s="502"/>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8"/>
      <c r="E31" s="496"/>
      <c r="F31" s="496"/>
      <c r="G31" s="496"/>
      <c r="H31" s="496"/>
      <c r="I31" s="496"/>
      <c r="J31" s="496"/>
      <c r="K31" s="496"/>
      <c r="L31" s="496"/>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9"/>
      <c r="E32" s="497"/>
      <c r="F32" s="497"/>
      <c r="G32" s="497"/>
      <c r="H32" s="497"/>
      <c r="I32" s="497"/>
      <c r="J32" s="497"/>
      <c r="K32" s="497"/>
      <c r="L32" s="497"/>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2"/>
      <c r="E37" s="502"/>
      <c r="F37" s="502"/>
      <c r="G37" s="502"/>
      <c r="H37" s="502"/>
      <c r="I37" s="502"/>
      <c r="J37" s="502"/>
      <c r="K37" s="502"/>
      <c r="L37" s="502"/>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8"/>
      <c r="E38" s="496"/>
      <c r="F38" s="496"/>
      <c r="G38" s="496"/>
      <c r="H38" s="496"/>
      <c r="I38" s="496"/>
      <c r="J38" s="496"/>
      <c r="K38" s="496"/>
      <c r="L38" s="496"/>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9"/>
      <c r="E39" s="497"/>
      <c r="F39" s="497"/>
      <c r="G39" s="497"/>
      <c r="H39" s="497"/>
      <c r="I39" s="497"/>
      <c r="J39" s="497"/>
      <c r="K39" s="497"/>
      <c r="L39" s="497"/>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2"/>
      <c r="E44" s="502"/>
      <c r="F44" s="502"/>
      <c r="G44" s="502"/>
      <c r="H44" s="502"/>
      <c r="I44" s="502"/>
      <c r="J44" s="502"/>
      <c r="K44" s="502"/>
      <c r="L44" s="502"/>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96"/>
      <c r="E45" s="496"/>
      <c r="F45" s="496"/>
      <c r="G45" s="496"/>
      <c r="H45" s="496"/>
      <c r="I45" s="496"/>
      <c r="J45" s="496"/>
      <c r="K45" s="496"/>
      <c r="L45" s="496"/>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97"/>
      <c r="E46" s="497"/>
      <c r="F46" s="497"/>
      <c r="G46" s="497"/>
      <c r="H46" s="497"/>
      <c r="I46" s="497"/>
      <c r="J46" s="497"/>
      <c r="K46" s="497"/>
      <c r="L46" s="497"/>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94"/>
      <c r="E50" s="494"/>
      <c r="F50" s="494"/>
      <c r="G50" s="494"/>
      <c r="H50" s="494"/>
      <c r="I50" s="494"/>
      <c r="J50" s="494"/>
      <c r="K50" s="494"/>
      <c r="L50" s="494"/>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96"/>
      <c r="E51" s="496"/>
      <c r="F51" s="496"/>
      <c r="G51" s="496"/>
      <c r="H51" s="496"/>
      <c r="I51" s="496"/>
      <c r="J51" s="496"/>
      <c r="K51" s="496"/>
      <c r="L51" s="496"/>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97"/>
      <c r="E52" s="497"/>
      <c r="F52" s="497"/>
      <c r="G52" s="497"/>
      <c r="H52" s="497"/>
      <c r="I52" s="497"/>
      <c r="J52" s="497"/>
      <c r="K52" s="497"/>
      <c r="L52" s="497"/>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94"/>
      <c r="E56" s="494"/>
      <c r="F56" s="494"/>
      <c r="G56" s="494"/>
      <c r="H56" s="494"/>
      <c r="I56" s="494"/>
      <c r="J56" s="494"/>
      <c r="K56" s="494"/>
      <c r="L56" s="494"/>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96"/>
      <c r="E57" s="496"/>
      <c r="F57" s="496"/>
      <c r="G57" s="496"/>
      <c r="H57" s="496"/>
      <c r="I57" s="496"/>
      <c r="J57" s="496"/>
      <c r="K57" s="496"/>
      <c r="L57" s="496"/>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97"/>
      <c r="E58" s="497"/>
      <c r="F58" s="497"/>
      <c r="G58" s="497"/>
      <c r="H58" s="497"/>
      <c r="I58" s="497"/>
      <c r="J58" s="497"/>
      <c r="K58" s="497"/>
      <c r="L58" s="497"/>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94"/>
      <c r="E62" s="494"/>
      <c r="F62" s="494"/>
      <c r="G62" s="494"/>
      <c r="H62" s="494"/>
      <c r="I62" s="494"/>
      <c r="J62" s="494"/>
      <c r="K62" s="494"/>
      <c r="L62" s="494"/>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96"/>
      <c r="E63" s="496"/>
      <c r="F63" s="496"/>
      <c r="G63" s="496"/>
      <c r="H63" s="496"/>
      <c r="I63" s="496"/>
      <c r="J63" s="496"/>
      <c r="K63" s="496"/>
      <c r="L63" s="496"/>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97"/>
      <c r="E64" s="497"/>
      <c r="F64" s="497"/>
      <c r="G64" s="497"/>
      <c r="H64" s="497"/>
      <c r="I64" s="497"/>
      <c r="J64" s="497"/>
      <c r="K64" s="497"/>
      <c r="L64" s="497"/>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94"/>
      <c r="E68" s="494"/>
      <c r="F68" s="494"/>
      <c r="G68" s="494"/>
      <c r="H68" s="494"/>
      <c r="I68" s="494"/>
      <c r="J68" s="494"/>
      <c r="K68" s="494"/>
      <c r="L68" s="494"/>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96"/>
      <c r="E69" s="496"/>
      <c r="F69" s="496"/>
      <c r="G69" s="496"/>
      <c r="H69" s="496"/>
      <c r="I69" s="496"/>
      <c r="J69" s="496"/>
      <c r="K69" s="496"/>
      <c r="L69" s="496"/>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97"/>
      <c r="E70" s="497"/>
      <c r="F70" s="497"/>
      <c r="G70" s="497"/>
      <c r="H70" s="497"/>
      <c r="I70" s="497"/>
      <c r="J70" s="497"/>
      <c r="K70" s="497"/>
      <c r="L70" s="497"/>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94"/>
      <c r="E74" s="494"/>
      <c r="F74" s="494"/>
      <c r="G74" s="494"/>
      <c r="H74" s="494"/>
      <c r="I74" s="494"/>
      <c r="J74" s="494"/>
      <c r="K74" s="494"/>
      <c r="L74" s="494"/>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96"/>
      <c r="E75" s="496"/>
      <c r="F75" s="496"/>
      <c r="G75" s="496"/>
      <c r="H75" s="496"/>
      <c r="I75" s="496"/>
      <c r="J75" s="496"/>
      <c r="K75" s="496"/>
      <c r="L75" s="496"/>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5"/>
      <c r="E76" s="495"/>
      <c r="F76" s="495"/>
      <c r="G76" s="495"/>
      <c r="H76" s="495"/>
      <c r="I76" s="495"/>
      <c r="J76" s="495"/>
      <c r="K76" s="495"/>
      <c r="L76" s="495"/>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94"/>
      <c r="E80" s="494"/>
      <c r="F80" s="494"/>
      <c r="G80" s="494"/>
      <c r="H80" s="494"/>
      <c r="I80" s="494"/>
      <c r="J80" s="494"/>
      <c r="K80" s="494"/>
      <c r="L80" s="494"/>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96"/>
      <c r="E81" s="496"/>
      <c r="F81" s="496"/>
      <c r="G81" s="496"/>
      <c r="H81" s="496"/>
      <c r="I81" s="496"/>
      <c r="J81" s="496"/>
      <c r="K81" s="496"/>
      <c r="L81" s="496"/>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97"/>
      <c r="E82" s="497"/>
      <c r="F82" s="497"/>
      <c r="G82" s="497"/>
      <c r="H82" s="497"/>
      <c r="I82" s="497"/>
      <c r="J82" s="497"/>
      <c r="K82" s="497"/>
      <c r="L82" s="497"/>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94"/>
      <c r="E86" s="494"/>
      <c r="F86" s="494"/>
      <c r="G86" s="494"/>
      <c r="H86" s="494"/>
      <c r="I86" s="494"/>
      <c r="J86" s="494"/>
      <c r="K86" s="494"/>
      <c r="L86" s="494"/>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3"/>
      <c r="C21" s="504"/>
      <c r="D21" s="335"/>
      <c r="E21" s="335"/>
      <c r="F21" s="335"/>
      <c r="H21" s="267"/>
      <c r="I21" s="83"/>
    </row>
    <row r="22" spans="1:11" x14ac:dyDescent="0.3">
      <c r="A22" s="246" t="s">
        <v>350</v>
      </c>
      <c r="B22" s="503"/>
      <c r="C22" s="504"/>
      <c r="D22" s="335"/>
      <c r="E22" s="335"/>
      <c r="F22" s="335"/>
      <c r="H22" s="267"/>
      <c r="I22" s="83"/>
    </row>
    <row r="23" spans="1:11" x14ac:dyDescent="0.3">
      <c r="A23" s="246" t="s">
        <v>351</v>
      </c>
      <c r="B23" s="503"/>
      <c r="C23" s="504"/>
      <c r="D23" s="335"/>
      <c r="E23" s="335"/>
      <c r="F23" s="335"/>
      <c r="H23" s="267"/>
      <c r="I23" s="83"/>
    </row>
    <row r="24" spans="1:11" x14ac:dyDescent="0.3">
      <c r="A24" s="246" t="s">
        <v>352</v>
      </c>
      <c r="B24" s="503"/>
      <c r="C24" s="504"/>
      <c r="D24" s="335"/>
      <c r="E24" s="335"/>
      <c r="F24" s="335"/>
      <c r="H24" s="267"/>
      <c r="I24" s="83"/>
    </row>
    <row r="25" spans="1:11" x14ac:dyDescent="0.3">
      <c r="A25" s="246" t="s">
        <v>353</v>
      </c>
      <c r="B25" s="503"/>
      <c r="C25" s="504"/>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3"/>
      <c r="C35" s="504"/>
      <c r="D35" s="335"/>
      <c r="E35" s="335"/>
      <c r="F35" s="335"/>
      <c r="H35" s="267"/>
      <c r="I35" s="83"/>
    </row>
    <row r="36" spans="1:11" x14ac:dyDescent="0.3">
      <c r="A36" s="246" t="s">
        <v>360</v>
      </c>
      <c r="B36" s="503"/>
      <c r="C36" s="504"/>
      <c r="D36" s="335"/>
      <c r="E36" s="335"/>
      <c r="F36" s="335"/>
      <c r="H36" s="267"/>
      <c r="I36" s="83"/>
    </row>
    <row r="37" spans="1:11" x14ac:dyDescent="0.3">
      <c r="A37" s="246" t="s">
        <v>361</v>
      </c>
      <c r="B37" s="503"/>
      <c r="C37" s="504"/>
      <c r="D37" s="335"/>
      <c r="E37" s="335"/>
      <c r="F37" s="335"/>
      <c r="H37" s="267"/>
      <c r="I37" s="83"/>
    </row>
    <row r="38" spans="1:11" x14ac:dyDescent="0.3">
      <c r="A38" s="246" t="s">
        <v>362</v>
      </c>
      <c r="B38" s="503"/>
      <c r="C38" s="504"/>
      <c r="D38" s="335"/>
      <c r="E38" s="335"/>
      <c r="F38" s="335"/>
      <c r="H38" s="267"/>
      <c r="I38" s="83"/>
    </row>
    <row r="39" spans="1:11" x14ac:dyDescent="0.3">
      <c r="A39" s="246" t="s">
        <v>363</v>
      </c>
      <c r="B39" s="503"/>
      <c r="C39" s="504"/>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3"/>
      <c r="C49" s="504"/>
      <c r="D49" s="335"/>
      <c r="E49" s="335"/>
      <c r="F49" s="335"/>
      <c r="H49" s="267"/>
      <c r="I49" s="83"/>
    </row>
    <row r="50" spans="1:11" x14ac:dyDescent="0.3">
      <c r="A50" s="246" t="s">
        <v>370</v>
      </c>
      <c r="B50" s="503"/>
      <c r="C50" s="504"/>
      <c r="D50" s="335"/>
      <c r="E50" s="335"/>
      <c r="F50" s="335"/>
      <c r="H50" s="267"/>
      <c r="I50" s="83"/>
    </row>
    <row r="51" spans="1:11" x14ac:dyDescent="0.3">
      <c r="A51" s="246" t="s">
        <v>371</v>
      </c>
      <c r="B51" s="503"/>
      <c r="C51" s="504"/>
      <c r="D51" s="335"/>
      <c r="E51" s="335"/>
      <c r="F51" s="335"/>
      <c r="H51" s="267"/>
      <c r="I51" s="83"/>
    </row>
    <row r="52" spans="1:11" x14ac:dyDescent="0.3">
      <c r="A52" s="246" t="s">
        <v>372</v>
      </c>
      <c r="B52" s="503"/>
      <c r="C52" s="504"/>
      <c r="D52" s="335"/>
      <c r="E52" s="335"/>
      <c r="F52" s="335"/>
      <c r="H52" s="267"/>
      <c r="I52" s="83"/>
    </row>
    <row r="53" spans="1:11" x14ac:dyDescent="0.3">
      <c r="A53" s="246" t="s">
        <v>373</v>
      </c>
      <c r="B53" s="503"/>
      <c r="C53" s="504"/>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3"/>
      <c r="C63" s="504"/>
      <c r="D63" s="335"/>
      <c r="E63" s="335"/>
      <c r="F63" s="335"/>
      <c r="H63" s="267"/>
      <c r="I63" s="83"/>
    </row>
    <row r="64" spans="1:11" x14ac:dyDescent="0.3">
      <c r="A64" s="246" t="s">
        <v>376</v>
      </c>
      <c r="B64" s="503"/>
      <c r="C64" s="504"/>
      <c r="D64" s="335"/>
      <c r="E64" s="335"/>
      <c r="F64" s="335"/>
      <c r="H64" s="267"/>
      <c r="I64" s="83"/>
    </row>
    <row r="65" spans="1:11" x14ac:dyDescent="0.3">
      <c r="A65" s="246" t="s">
        <v>377</v>
      </c>
      <c r="B65" s="503"/>
      <c r="C65" s="504"/>
      <c r="D65" s="335"/>
      <c r="E65" s="335"/>
      <c r="F65" s="335"/>
      <c r="H65" s="267"/>
      <c r="I65" s="83"/>
    </row>
    <row r="66" spans="1:11" x14ac:dyDescent="0.3">
      <c r="A66" s="246" t="s">
        <v>378</v>
      </c>
      <c r="B66" s="503"/>
      <c r="C66" s="504"/>
      <c r="D66" s="335"/>
      <c r="E66" s="335"/>
      <c r="F66" s="335"/>
      <c r="H66" s="267"/>
      <c r="I66" s="83"/>
    </row>
    <row r="67" spans="1:11" x14ac:dyDescent="0.3">
      <c r="A67" s="246" t="s">
        <v>379</v>
      </c>
      <c r="B67" s="503"/>
      <c r="C67" s="504"/>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3"/>
      <c r="C77" s="504"/>
      <c r="D77" s="335"/>
      <c r="E77" s="335"/>
      <c r="F77" s="335"/>
      <c r="H77" s="267"/>
      <c r="I77" s="83"/>
    </row>
    <row r="78" spans="1:11" x14ac:dyDescent="0.3">
      <c r="A78" s="246" t="s">
        <v>382</v>
      </c>
      <c r="B78" s="503"/>
      <c r="C78" s="504"/>
      <c r="D78" s="335"/>
      <c r="E78" s="335"/>
      <c r="F78" s="335"/>
      <c r="H78" s="267"/>
      <c r="I78" s="83"/>
    </row>
    <row r="79" spans="1:11" x14ac:dyDescent="0.3">
      <c r="A79" s="246" t="s">
        <v>383</v>
      </c>
      <c r="B79" s="503"/>
      <c r="C79" s="504"/>
      <c r="D79" s="335"/>
      <c r="E79" s="335"/>
      <c r="F79" s="335"/>
      <c r="H79" s="267"/>
      <c r="I79" s="83"/>
    </row>
    <row r="80" spans="1:11" x14ac:dyDescent="0.3">
      <c r="A80" s="246" t="s">
        <v>384</v>
      </c>
      <c r="B80" s="503"/>
      <c r="C80" s="504"/>
      <c r="D80" s="335"/>
      <c r="E80" s="335"/>
      <c r="F80" s="335"/>
      <c r="H80" s="267"/>
      <c r="I80" s="83"/>
    </row>
    <row r="81" spans="1:11" x14ac:dyDescent="0.3">
      <c r="A81" s="246" t="s">
        <v>385</v>
      </c>
      <c r="B81" s="503"/>
      <c r="C81" s="504"/>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76" t="s">
        <v>21</v>
      </c>
      <c r="C3" s="434" t="s">
        <v>43</v>
      </c>
      <c r="D3" s="126" t="str">
        <f>IF(AND('1'!$C$22="Verslo pradžia",YEAR('1'!$E$22)=YEAR('1'!$C$11)),"Pradžios metai","Ataskaitiniai metai")</f>
        <v>Ataskaitiniai metai</v>
      </c>
      <c r="E3" s="436" t="s">
        <v>11</v>
      </c>
      <c r="F3" s="437"/>
      <c r="G3" s="437"/>
      <c r="H3" s="437"/>
      <c r="I3" s="437"/>
      <c r="J3" s="437"/>
      <c r="K3" s="437"/>
      <c r="L3" s="437"/>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77"/>
      <c r="C4" s="435"/>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299" t="s">
        <v>224</v>
      </c>
    </row>
    <row r="2" spans="1:13" ht="5.0999999999999996" customHeight="1" x14ac:dyDescent="0.3">
      <c r="M2" s="300"/>
    </row>
    <row r="3" spans="1:13" ht="22.8" x14ac:dyDescent="0.3">
      <c r="A3" s="434" t="s">
        <v>21</v>
      </c>
      <c r="B3" s="434" t="s">
        <v>22</v>
      </c>
      <c r="C3" s="126" t="str">
        <f>IF(AND('1'!$C$22="Verslo pradžia",YEAR('1'!$E$22)=YEAR('1'!$C$11)),"Pradžios metai","Ataskaitiniai metai")</f>
        <v>Ataskaitiniai metai</v>
      </c>
      <c r="D3" s="436" t="s">
        <v>11</v>
      </c>
      <c r="E3" s="437"/>
      <c r="F3" s="437"/>
      <c r="G3" s="437"/>
      <c r="H3" s="437"/>
      <c r="I3" s="437"/>
      <c r="J3" s="437"/>
      <c r="K3" s="437"/>
      <c r="M3" s="300"/>
    </row>
    <row r="4" spans="1:13" ht="14.4" thickBot="1" x14ac:dyDescent="0.35">
      <c r="A4" s="435"/>
      <c r="B4" s="435"/>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08" t="s">
        <v>310</v>
      </c>
      <c r="D1" s="508"/>
      <c r="E1" s="508"/>
      <c r="F1" s="508"/>
      <c r="G1" s="508"/>
      <c r="H1" s="508"/>
      <c r="I1" s="508"/>
      <c r="J1" s="508"/>
      <c r="K1" s="508"/>
      <c r="L1" s="508"/>
      <c r="M1" s="508"/>
      <c r="N1" s="508"/>
      <c r="O1" s="508"/>
      <c r="P1" s="508"/>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09" t="s">
        <v>34</v>
      </c>
      <c r="C4" s="511" t="s">
        <v>74</v>
      </c>
      <c r="D4" s="511"/>
      <c r="E4" s="515" t="s">
        <v>315</v>
      </c>
      <c r="F4" s="516"/>
      <c r="G4" s="516"/>
      <c r="H4" s="516"/>
      <c r="I4" s="516"/>
      <c r="J4" s="516"/>
      <c r="K4" s="517"/>
      <c r="L4" s="511" t="s">
        <v>316</v>
      </c>
      <c r="M4" s="513" t="s">
        <v>317</v>
      </c>
      <c r="N4" s="513" t="s">
        <v>318</v>
      </c>
      <c r="O4" s="513" t="s">
        <v>75</v>
      </c>
      <c r="P4" s="159" t="s">
        <v>314</v>
      </c>
      <c r="R4" s="300"/>
    </row>
    <row r="5" spans="1:18" s="3" customFormat="1" ht="14.4" thickBot="1" x14ac:dyDescent="0.35">
      <c r="A5" s="226"/>
      <c r="B5" s="510"/>
      <c r="C5" s="512"/>
      <c r="D5" s="512"/>
      <c r="E5" s="518"/>
      <c r="F5" s="519"/>
      <c r="G5" s="519"/>
      <c r="H5" s="519"/>
      <c r="I5" s="519"/>
      <c r="J5" s="519"/>
      <c r="K5" s="520"/>
      <c r="L5" s="512"/>
      <c r="M5" s="514"/>
      <c r="N5" s="514"/>
      <c r="O5" s="514"/>
      <c r="P5" s="371">
        <f>DATE(D15,12,31)</f>
        <v>693962</v>
      </c>
      <c r="R5" s="300"/>
    </row>
    <row r="6" spans="1:18" s="3" customFormat="1" ht="14.4" thickTop="1" x14ac:dyDescent="0.3">
      <c r="B6" s="38" t="s">
        <v>304</v>
      </c>
      <c r="C6" s="521"/>
      <c r="D6" s="521"/>
      <c r="E6" s="526"/>
      <c r="F6" s="527"/>
      <c r="G6" s="527"/>
      <c r="H6" s="527"/>
      <c r="I6" s="527"/>
      <c r="J6" s="527"/>
      <c r="K6" s="528"/>
      <c r="L6" s="341"/>
      <c r="M6" s="341"/>
      <c r="N6" s="342"/>
      <c r="O6" s="343"/>
      <c r="P6" s="342"/>
      <c r="R6" s="300"/>
    </row>
    <row r="7" spans="1:18" s="3" customFormat="1" x14ac:dyDescent="0.3">
      <c r="B7" s="39" t="s">
        <v>305</v>
      </c>
      <c r="C7" s="522"/>
      <c r="D7" s="522"/>
      <c r="E7" s="523"/>
      <c r="F7" s="524"/>
      <c r="G7" s="524"/>
      <c r="H7" s="524"/>
      <c r="I7" s="524"/>
      <c r="J7" s="524"/>
      <c r="K7" s="525"/>
      <c r="L7" s="344"/>
      <c r="M7" s="344"/>
      <c r="N7" s="345"/>
      <c r="O7" s="332"/>
      <c r="P7" s="346"/>
      <c r="R7" s="300"/>
    </row>
    <row r="8" spans="1:18" s="3" customFormat="1" x14ac:dyDescent="0.3">
      <c r="B8" s="39" t="s">
        <v>306</v>
      </c>
      <c r="C8" s="522"/>
      <c r="D8" s="522"/>
      <c r="E8" s="523"/>
      <c r="F8" s="524"/>
      <c r="G8" s="524"/>
      <c r="H8" s="524"/>
      <c r="I8" s="524"/>
      <c r="J8" s="524"/>
      <c r="K8" s="525"/>
      <c r="L8" s="344"/>
      <c r="M8" s="344"/>
      <c r="N8" s="345"/>
      <c r="O8" s="332"/>
      <c r="P8" s="346"/>
      <c r="R8" s="300"/>
    </row>
    <row r="9" spans="1:18" s="3" customFormat="1" x14ac:dyDescent="0.3">
      <c r="B9" s="39" t="s">
        <v>307</v>
      </c>
      <c r="C9" s="522"/>
      <c r="D9" s="522"/>
      <c r="E9" s="523"/>
      <c r="F9" s="524"/>
      <c r="G9" s="524"/>
      <c r="H9" s="524"/>
      <c r="I9" s="524"/>
      <c r="J9" s="524"/>
      <c r="K9" s="525"/>
      <c r="L9" s="344"/>
      <c r="M9" s="344"/>
      <c r="N9" s="345"/>
      <c r="O9" s="332"/>
      <c r="P9" s="346"/>
      <c r="R9" s="300"/>
    </row>
    <row r="10" spans="1:18" s="3" customFormat="1" ht="15" customHeight="1" thickBot="1" x14ac:dyDescent="0.35">
      <c r="A10" s="106"/>
      <c r="B10" s="105" t="s">
        <v>308</v>
      </c>
      <c r="C10" s="532"/>
      <c r="D10" s="532"/>
      <c r="E10" s="533"/>
      <c r="F10" s="534"/>
      <c r="G10" s="534"/>
      <c r="H10" s="534"/>
      <c r="I10" s="534"/>
      <c r="J10" s="534"/>
      <c r="K10" s="535"/>
      <c r="L10" s="347"/>
      <c r="M10" s="347"/>
      <c r="N10" s="348"/>
      <c r="O10" s="349"/>
      <c r="P10" s="350"/>
      <c r="R10" s="300"/>
    </row>
    <row r="11" spans="1:18" s="3" customFormat="1" ht="15.6" customHeight="1" thickTop="1" thickBot="1" x14ac:dyDescent="0.35">
      <c r="A11" s="106"/>
      <c r="B11" s="536" t="s">
        <v>36</v>
      </c>
      <c r="C11" s="537"/>
      <c r="D11" s="537"/>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42" t="s">
        <v>311</v>
      </c>
      <c r="D13" s="543"/>
      <c r="E13" s="543"/>
      <c r="F13" s="543"/>
      <c r="G13" s="543"/>
      <c r="H13" s="543"/>
      <c r="I13" s="543"/>
      <c r="J13" s="543"/>
      <c r="K13" s="543"/>
      <c r="L13" s="544"/>
      <c r="N13" s="267" t="s">
        <v>324</v>
      </c>
    </row>
    <row r="14" spans="1:18" ht="22.8" x14ac:dyDescent="0.3">
      <c r="A14" s="217"/>
      <c r="B14" s="538" t="s">
        <v>34</v>
      </c>
      <c r="C14" s="538" t="s">
        <v>76</v>
      </c>
      <c r="D14" s="129" t="str">
        <f>IF(AND('1'!$C$22="Verslo pradžia",YEAR('1'!$E$22)=YEAR('1'!$C$11)),"Pradžios metai","Ataskaitiniai metai")</f>
        <v>Ataskaitiniai metai</v>
      </c>
      <c r="E14" s="436" t="s">
        <v>11</v>
      </c>
      <c r="F14" s="437"/>
      <c r="G14" s="437"/>
      <c r="H14" s="437"/>
      <c r="I14" s="437"/>
      <c r="J14" s="437"/>
      <c r="K14" s="437"/>
      <c r="L14" s="541"/>
      <c r="N14" s="300"/>
    </row>
    <row r="15" spans="1:18" ht="14.4" thickBot="1" x14ac:dyDescent="0.35">
      <c r="A15" s="218"/>
      <c r="B15" s="538"/>
      <c r="C15" s="538"/>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9" t="s">
        <v>870</v>
      </c>
      <c r="O17" s="539"/>
      <c r="P17" s="539"/>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0" t="s">
        <v>869</v>
      </c>
      <c r="O18" s="540"/>
      <c r="P18" s="540"/>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29" t="s">
        <v>868</v>
      </c>
      <c r="O24" s="529"/>
      <c r="P24" s="529"/>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30" t="s">
        <v>34</v>
      </c>
      <c r="C28" s="530"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1"/>
      <c r="C29" s="531"/>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29" t="s">
        <v>867</v>
      </c>
      <c r="O34" s="529"/>
      <c r="P34" s="529"/>
      <c r="Q34" s="529"/>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33" activePane="bottomRight" state="frozen"/>
      <selection activeCell="B14" sqref="B14:L14"/>
      <selection pane="topRight" activeCell="B14" sqref="B14:L14"/>
      <selection pane="bottomLeft" activeCell="B14" sqref="B14:L14"/>
      <selection pane="bottomRight" activeCell="D39" sqref="D3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5" t="s">
        <v>21</v>
      </c>
      <c r="C5" s="434" t="s">
        <v>43</v>
      </c>
      <c r="D5" s="126" t="str">
        <f>IF(AND('1'!$C$22="Verslo pradžia",YEAR('1'!$E$22)=YEAR('1'!$C$11)),"Pradžios metai","Ataskaitiniai metai")</f>
        <v>Ataskaitiniai metai</v>
      </c>
      <c r="E5" s="436" t="s">
        <v>11</v>
      </c>
      <c r="F5" s="437"/>
      <c r="G5" s="437"/>
      <c r="H5" s="437"/>
      <c r="I5" s="437"/>
      <c r="J5" s="437"/>
      <c r="K5" s="437"/>
      <c r="L5" s="437"/>
      <c r="M5" s="46"/>
      <c r="N5" s="309"/>
    </row>
    <row r="6" spans="2:14" ht="14.4" thickBot="1" x14ac:dyDescent="0.35">
      <c r="B6" s="546"/>
      <c r="C6" s="435"/>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5" t="s">
        <v>21</v>
      </c>
      <c r="C5" s="434" t="s">
        <v>43</v>
      </c>
      <c r="D5" s="126" t="str">
        <f>IF(AND('1'!$C$22="Verslo pradžia",YEAR('1'!$E$22)=YEAR('1'!$C$11)),"Pradžios metai","Ataskaitiniai metai")</f>
        <v>Ataskaitiniai metai</v>
      </c>
      <c r="E5" s="436" t="s">
        <v>11</v>
      </c>
      <c r="F5" s="437"/>
      <c r="G5" s="437"/>
      <c r="H5" s="437"/>
      <c r="I5" s="437"/>
      <c r="J5" s="437"/>
      <c r="K5" s="437"/>
      <c r="L5" s="437"/>
      <c r="N5" s="309"/>
    </row>
    <row r="6" spans="2:14" ht="14.4" thickBot="1" x14ac:dyDescent="0.35">
      <c r="B6" s="546"/>
      <c r="C6" s="435"/>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8"/>
      <c r="E30" s="549"/>
      <c r="F30" s="549"/>
      <c r="G30" s="549"/>
      <c r="H30" s="549"/>
      <c r="I30" s="549"/>
      <c r="J30" s="549"/>
      <c r="K30" s="549"/>
      <c r="L30" s="549"/>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50" t="s">
        <v>926</v>
      </c>
      <c r="C33" s="550"/>
      <c r="D33" s="550"/>
      <c r="E33" s="550"/>
      <c r="F33" s="550"/>
      <c r="G33" s="550"/>
      <c r="H33" s="550"/>
      <c r="I33" s="550"/>
      <c r="J33" s="550"/>
      <c r="K33" s="550"/>
      <c r="L33" s="550"/>
      <c r="N33" s="547" t="s">
        <v>895</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33"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34" t="s">
        <v>21</v>
      </c>
      <c r="C5" s="434" t="s">
        <v>43</v>
      </c>
      <c r="D5" s="126" t="str">
        <f>IF(AND('1'!$C$22="Verslo pradžia",YEAR('1'!$E$22)=YEAR('1'!$C$11)),"Pradžios metai","Ataskaitiniai metai")</f>
        <v>Ataskaitiniai metai</v>
      </c>
      <c r="E5" s="436" t="s">
        <v>11</v>
      </c>
      <c r="F5" s="437"/>
      <c r="G5" s="437"/>
      <c r="H5" s="437"/>
      <c r="I5" s="437"/>
      <c r="J5" s="437"/>
      <c r="K5" s="437"/>
      <c r="L5" s="437"/>
    </row>
    <row r="6" spans="1:14" ht="14.4" thickBot="1" x14ac:dyDescent="0.35">
      <c r="B6" s="435"/>
      <c r="C6" s="435"/>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30"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15" customHeight="1" thickBot="1" x14ac:dyDescent="0.35">
      <c r="A4" s="531"/>
      <c r="B4" s="555"/>
      <c r="C4" s="404" t="str">
        <f>_xlfn.CONCAT("",YEAR(Parametrai!$C$13)-2)</f>
        <v>2024</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Alvyda Kazakevičiūtė</cp:lastModifiedBy>
  <cp:lastPrinted>2025-11-25T08:06:06Z</cp:lastPrinted>
  <dcterms:created xsi:type="dcterms:W3CDTF">2023-12-06T11:26:15Z</dcterms:created>
  <dcterms:modified xsi:type="dcterms:W3CDTF">2026-02-27T14:39:53Z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