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codeName="Šios_darbaknygės" defaultThemeVersion="166925"/>
  <mc:AlternateContent xmlns:mc="http://schemas.openxmlformats.org/markup-compatibility/2006">
    <mc:Choice Requires="x15">
      <x15ac:absPath xmlns:x15ac="http://schemas.microsoft.com/office/spreadsheetml/2010/11/ac" url="C:\Users\Dominyka\Desktop\26 kvietimas\kvietimas\"/>
    </mc:Choice>
  </mc:AlternateContent>
  <xr:revisionPtr revIDLastSave="0" documentId="13_ncr:1_{7AECCB14-BA6A-4FA7-BD86-76467CD5411D}" xr6:coauthVersionLast="47" xr6:coauthVersionMax="47" xr10:uidLastSave="{00000000-0000-0000-0000-000000000000}"/>
  <bookViews>
    <workbookView xWindow="-12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Konstantos" sheetId="9" r:id="rId8"/>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4" i="4" l="1"/>
  <c r="C79" i="4"/>
  <c r="D17" i="5" l="1"/>
  <c r="D45" i="6" l="1"/>
  <c r="K113" i="6"/>
  <c r="J113" i="6"/>
  <c r="I113" i="6"/>
  <c r="H113" i="6"/>
  <c r="D113" i="6"/>
  <c r="K95" i="6"/>
  <c r="J95" i="6"/>
  <c r="I95" i="6"/>
  <c r="H95" i="6"/>
  <c r="D95" i="6"/>
  <c r="C3" i="4"/>
  <c r="E17" i="5" l="1"/>
  <c r="F17" i="5" s="1"/>
  <c r="G17" i="5" s="1"/>
  <c r="H17" i="5" s="1"/>
  <c r="I17" i="5" s="1"/>
  <c r="J17" i="5" s="1"/>
  <c r="K17" i="5" s="1"/>
  <c r="D16" i="5"/>
  <c r="E16" i="5" s="1"/>
  <c r="F16" i="5" s="1"/>
  <c r="G16" i="5" s="1"/>
  <c r="H16" i="5" s="1"/>
  <c r="I16" i="5" s="1"/>
  <c r="J16" i="5" s="1"/>
  <c r="K16" i="5" s="1"/>
  <c r="H81" i="5" l="1"/>
  <c r="H68" i="5"/>
  <c r="H55" i="5"/>
  <c r="H44" i="5"/>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0"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101" i="4" l="1"/>
  <c r="E104" i="4" s="1"/>
  <c r="F101" i="4" s="1"/>
  <c r="F104" i="4" s="1"/>
  <c r="D104" i="4"/>
  <c r="G101" i="4" s="1"/>
  <c r="G104" i="4" s="1"/>
  <c r="H101" i="4" s="1"/>
  <c r="H104" i="4" s="1"/>
  <c r="I101" i="4" s="1"/>
  <c r="I104" i="4" s="1"/>
  <c r="J101" i="4" s="1"/>
  <c r="J104" i="4" s="1"/>
  <c r="K101" i="4" s="1"/>
  <c r="K104" i="4" s="1"/>
  <c r="H72" i="6"/>
  <c r="D72" i="6"/>
  <c r="I72" i="6"/>
  <c r="E72" i="6"/>
  <c r="L66" i="4"/>
  <c r="C88" i="6"/>
  <c r="K72" i="6"/>
  <c r="G72"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62" i="4"/>
  <c r="H73" i="6" s="1"/>
  <c r="G69" i="4"/>
  <c r="G62" i="4"/>
  <c r="G73" i="6" s="1"/>
  <c r="J62" i="4"/>
  <c r="J73" i="6" s="1"/>
  <c r="J69" i="4"/>
  <c r="F69" i="4"/>
  <c r="F62" i="4"/>
  <c r="F73" i="6" s="1"/>
  <c r="D69" i="4"/>
  <c r="D62" i="4"/>
  <c r="D73" i="6" s="1"/>
  <c r="K69" i="4"/>
  <c r="K62" i="4"/>
  <c r="K55" i="4" s="1"/>
  <c r="C62" i="4"/>
  <c r="C73" i="6" s="1"/>
  <c r="C69" i="4"/>
  <c r="I62" i="4"/>
  <c r="I73" i="6" s="1"/>
  <c r="I69" i="4"/>
  <c r="E62" i="4"/>
  <c r="E73" i="6" s="1"/>
  <c r="E69" i="4"/>
  <c r="G76" i="4"/>
  <c r="G79" i="4" s="1"/>
  <c r="H76" i="4" s="1"/>
  <c r="H79" i="4" s="1"/>
  <c r="I76" i="4" s="1"/>
  <c r="I79" i="4" s="1"/>
  <c r="J76" i="4" s="1"/>
  <c r="J79" i="4" s="1"/>
  <c r="K76" i="4" s="1"/>
  <c r="K79" i="4" s="1"/>
  <c r="D91" i="4"/>
  <c r="D131" i="4" s="1"/>
  <c r="C95" i="4"/>
  <c r="C12" i="6" s="1"/>
  <c r="C72" i="6"/>
  <c r="D94" i="4" l="1"/>
  <c r="D55" i="4"/>
  <c r="K73" i="6"/>
  <c r="E55" i="4"/>
  <c r="J55" i="4"/>
  <c r="G111" i="4"/>
  <c r="G114" i="4" s="1"/>
  <c r="G115" i="4" s="1"/>
  <c r="G14" i="6" s="1"/>
  <c r="F55" i="4"/>
  <c r="G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C135" i="4"/>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F68" i="6"/>
  <c r="F71" i="6" s="1"/>
  <c r="F81" i="6" s="1"/>
  <c r="I68" i="6"/>
  <c r="I71" i="6" s="1"/>
  <c r="I81" i="6" s="1"/>
  <c r="E68" i="6"/>
  <c r="E71" i="6" s="1"/>
  <c r="E81" i="6" s="1"/>
  <c r="H68" i="6"/>
  <c r="H71" i="6" s="1"/>
  <c r="H81" i="6" s="1"/>
  <c r="D68" i="6"/>
  <c r="D71" i="6" s="1"/>
  <c r="D81" i="6" s="1"/>
  <c r="K68" i="6"/>
  <c r="K71" i="6" s="1"/>
  <c r="K81" i="6" s="1"/>
  <c r="G68" i="6"/>
  <c r="G71" i="6" s="1"/>
  <c r="G81" i="6" s="1"/>
  <c r="C68" i="6"/>
  <c r="C71" i="6" s="1"/>
  <c r="C81" i="6" s="1"/>
  <c r="F83" i="6" l="1"/>
  <c r="G8" i="8" s="1"/>
  <c r="H83" i="6"/>
  <c r="I8" i="8" s="1"/>
  <c r="C83" i="6"/>
  <c r="D8" i="8" s="1"/>
  <c r="G83" i="6"/>
  <c r="H8" i="8" s="1"/>
  <c r="E83" i="6"/>
  <c r="F8" i="8" s="1"/>
  <c r="K83" i="6"/>
  <c r="L8" i="8" s="1"/>
  <c r="I83" i="6"/>
  <c r="J8" i="8" s="1"/>
  <c r="J83" i="6"/>
  <c r="K8" i="8" s="1"/>
  <c r="D83" i="6"/>
  <c r="E8" i="8" s="1"/>
  <c r="E135" i="4"/>
  <c r="E11" i="6"/>
  <c r="F82" i="4"/>
  <c r="F127" i="4" s="1"/>
  <c r="H105" i="4"/>
  <c r="H13" i="6" s="1"/>
  <c r="I97" i="4"/>
  <c r="I100" i="4"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G82" i="4"/>
  <c r="G127" i="4" s="1"/>
  <c r="I48" i="6"/>
  <c r="E48" i="6"/>
  <c r="K48" i="6"/>
  <c r="G48" i="6"/>
  <c r="J48" i="6"/>
  <c r="F48" i="6"/>
  <c r="H48" i="6"/>
  <c r="D48" i="6"/>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G5" i="8"/>
  <c r="H5" i="8"/>
  <c r="I5" i="8"/>
  <c r="J5" i="8"/>
  <c r="K5" i="8"/>
  <c r="L5" i="8"/>
  <c r="E5" i="8"/>
  <c r="E5" i="6"/>
  <c r="F5" i="6"/>
  <c r="G5" i="6"/>
  <c r="H5" i="6"/>
  <c r="I5" i="6"/>
  <c r="J5" i="6"/>
  <c r="K5" i="6"/>
  <c r="D5" i="6"/>
  <c r="E28" i="5"/>
  <c r="F28" i="5"/>
  <c r="G28" i="5"/>
  <c r="H28" i="5"/>
  <c r="I28" i="5"/>
  <c r="J28" i="5"/>
  <c r="K28" i="5"/>
  <c r="D28" i="5"/>
  <c r="D3" i="8"/>
  <c r="C3" i="6"/>
  <c r="C26" i="5"/>
  <c r="E14" i="5"/>
  <c r="F14" i="5"/>
  <c r="G14" i="5"/>
  <c r="H14" i="5"/>
  <c r="I14" i="5"/>
  <c r="J14" i="5"/>
  <c r="K14" i="5"/>
  <c r="D14" i="5"/>
  <c r="C12" i="5"/>
  <c r="F126" i="6" l="1"/>
  <c r="J80" i="4"/>
  <c r="K75" i="4" s="1"/>
  <c r="K80" i="4" s="1"/>
  <c r="F11" i="6"/>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08" i="6"/>
  <c r="E96" i="6"/>
  <c r="E103" i="6"/>
  <c r="F139" i="6"/>
  <c r="J126" i="6"/>
  <c r="J139" i="6" s="1"/>
  <c r="G108" i="6"/>
  <c r="G96" i="6"/>
  <c r="G106" i="6"/>
  <c r="G103" i="6"/>
  <c r="G94" i="6"/>
  <c r="F101" i="6"/>
  <c r="F105" i="6"/>
  <c r="F102" i="6"/>
  <c r="F106" i="6"/>
  <c r="G105" i="6"/>
  <c r="G101" i="6"/>
  <c r="F103" i="6"/>
  <c r="F96" i="6"/>
  <c r="F108" i="6"/>
  <c r="G99" i="6"/>
  <c r="F97" i="6"/>
  <c r="F99" i="6"/>
  <c r="G104" i="6"/>
  <c r="G98" i="6"/>
  <c r="F98" i="6"/>
  <c r="F104" i="6"/>
  <c r="G97" i="6"/>
  <c r="F94" i="6"/>
  <c r="H126" i="6"/>
  <c r="H139" i="6" s="1"/>
  <c r="D126" i="6"/>
  <c r="D139" i="6" s="1"/>
  <c r="I126" i="6"/>
  <c r="I139" i="6" s="1"/>
  <c r="E126" i="6"/>
  <c r="E139" i="6" s="1"/>
  <c r="K126" i="6"/>
  <c r="K139" i="6" s="1"/>
  <c r="G126" i="6"/>
  <c r="G139" i="6" s="1"/>
  <c r="F45" i="6" l="1"/>
  <c r="I90" i="4"/>
  <c r="I130" i="4" s="1"/>
  <c r="H12" i="6"/>
  <c r="G135" i="4"/>
  <c r="G11" i="6"/>
  <c r="I131" i="4"/>
  <c r="I94" i="4"/>
  <c r="H82" i="4"/>
  <c r="H127" i="4" s="1"/>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E10" i="6"/>
  <c r="F10" i="6"/>
  <c r="G10" i="6"/>
  <c r="C10" i="6"/>
  <c r="F100" i="6" l="1"/>
  <c r="F109" i="6" s="1"/>
  <c r="G6" i="8" s="1"/>
  <c r="H45" i="6"/>
  <c r="G44" i="6"/>
  <c r="H135" i="4"/>
  <c r="H11" i="6"/>
  <c r="H10" i="6" s="1"/>
  <c r="H8" i="6" s="1"/>
  <c r="J90" i="4"/>
  <c r="J130" i="4" s="1"/>
  <c r="I12" i="6"/>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8" i="6"/>
  <c r="C8" i="6"/>
  <c r="F8" i="6"/>
  <c r="I102" i="6"/>
  <c r="H102" i="6"/>
  <c r="I100" i="6"/>
  <c r="H100" i="6"/>
  <c r="D102" i="6"/>
  <c r="D109" i="6" s="1"/>
  <c r="E6" i="8" s="1"/>
  <c r="D8" i="6"/>
  <c r="E32" i="5"/>
  <c r="C141" i="6"/>
  <c r="C143" i="6" s="1"/>
  <c r="K52" i="6"/>
  <c r="G52" i="6"/>
  <c r="G8" i="6"/>
  <c r="E42" i="6" l="1"/>
  <c r="K87" i="4"/>
  <c r="F141" i="6"/>
  <c r="K109" i="6"/>
  <c r="K141" i="6" s="1"/>
  <c r="I45" i="6"/>
  <c r="H44" i="6"/>
  <c r="G49" i="6"/>
  <c r="G47" i="6" s="1"/>
  <c r="G43" i="6" s="1"/>
  <c r="G42" i="6" s="1"/>
  <c r="J134" i="4"/>
  <c r="K91" i="4"/>
  <c r="J95" i="4"/>
  <c r="E141" i="6"/>
  <c r="D141" i="6"/>
  <c r="F42" i="6"/>
  <c r="D42" i="6"/>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I85" i="4"/>
  <c r="H109" i="6"/>
  <c r="I6" i="8" s="1"/>
  <c r="G109" i="6"/>
  <c r="H6" i="8" s="1"/>
  <c r="I109" i="6"/>
  <c r="J6" i="8" s="1"/>
  <c r="J109" i="6"/>
  <c r="K6" i="8" s="1"/>
  <c r="C40" i="6"/>
  <c r="C23" i="6" s="1"/>
  <c r="C7" i="6" s="1"/>
  <c r="D7" i="8" s="1"/>
  <c r="D142" i="6"/>
  <c r="L6" i="8" l="1"/>
  <c r="H49" i="6"/>
  <c r="H47" i="6" s="1"/>
  <c r="I49" i="6" s="1"/>
  <c r="I47" i="6" s="1"/>
  <c r="J45" i="6"/>
  <c r="I44" i="6"/>
  <c r="I135" i="4"/>
  <c r="I11" i="6"/>
  <c r="I10" i="6" s="1"/>
  <c r="K90" i="4"/>
  <c r="K130" i="4" s="1"/>
  <c r="J12" i="6"/>
  <c r="K131" i="4"/>
  <c r="K94" i="4"/>
  <c r="K134" i="4" s="1"/>
  <c r="I141" i="6"/>
  <c r="H141" i="6"/>
  <c r="J82" i="4"/>
  <c r="J127" i="4" s="1"/>
  <c r="D143" i="6"/>
  <c r="E142" i="6" s="1"/>
  <c r="E143" i="6" s="1"/>
  <c r="F142" i="6" s="1"/>
  <c r="G141" i="6"/>
  <c r="J141" i="6"/>
  <c r="H43" i="6" l="1"/>
  <c r="H42" i="6" s="1"/>
  <c r="K45" i="6"/>
  <c r="K44" i="6" s="1"/>
  <c r="J44" i="6"/>
  <c r="I8" i="6"/>
  <c r="K95" i="4"/>
  <c r="K12" i="6" s="1"/>
  <c r="J85" i="4"/>
  <c r="D40" i="6"/>
  <c r="D23" i="6" s="1"/>
  <c r="J49" i="6"/>
  <c r="J47" i="6" s="1"/>
  <c r="I43" i="6"/>
  <c r="I42" i="6" s="1"/>
  <c r="E40" i="6"/>
  <c r="E23" i="6" s="1"/>
  <c r="E7" i="6" s="1"/>
  <c r="F7" i="8" s="1"/>
  <c r="F143" i="6"/>
  <c r="G142" i="6" s="1"/>
  <c r="J135" i="4" l="1"/>
  <c r="J11" i="6"/>
  <c r="J10" i="6" s="1"/>
  <c r="D7" i="6"/>
  <c r="K82" i="4"/>
  <c r="K127" i="4" s="1"/>
  <c r="J43" i="6"/>
  <c r="J42" i="6" s="1"/>
  <c r="K49" i="6"/>
  <c r="K47" i="6" s="1"/>
  <c r="K43" i="6" s="1"/>
  <c r="K42" i="6" s="1"/>
  <c r="G143" i="6"/>
  <c r="F40" i="6"/>
  <c r="F23" i="6" s="1"/>
  <c r="F7" i="6" s="1"/>
  <c r="G7" i="8" s="1"/>
  <c r="J8" i="6" l="1"/>
  <c r="E7" i="8"/>
  <c r="K85" i="4"/>
  <c r="G40" i="6"/>
  <c r="G23" i="6" s="1"/>
  <c r="G7" i="6" s="1"/>
  <c r="H7" i="8" s="1"/>
  <c r="H142" i="6"/>
  <c r="H143" i="6" s="1"/>
  <c r="K135" i="4" l="1"/>
  <c r="K11" i="6"/>
  <c r="K10" i="6" s="1"/>
  <c r="H40" i="6"/>
  <c r="H23" i="6" s="1"/>
  <c r="H7" i="6" s="1"/>
  <c r="I7" i="8" s="1"/>
  <c r="I142" i="6"/>
  <c r="I143" i="6" s="1"/>
  <c r="K8" i="6" l="1"/>
  <c r="I40" i="6"/>
  <c r="I23" i="6" s="1"/>
  <c r="I7" i="6" s="1"/>
  <c r="J7" i="8" s="1"/>
  <c r="J142" i="6"/>
  <c r="J143" i="6" s="1"/>
  <c r="J40" i="6" l="1"/>
  <c r="J23" i="6" s="1"/>
  <c r="J7" i="6" s="1"/>
  <c r="K7" i="8" s="1"/>
  <c r="K142" i="6"/>
  <c r="K143" i="6" s="1"/>
  <c r="K40" i="6" l="1"/>
  <c r="K23" i="6" s="1"/>
  <c r="K7" i="6" s="1"/>
  <c r="L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Vartotojas</author>
  </authors>
  <commentList>
    <comment ref="A2"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9"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5"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1"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7"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8"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9"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2"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6"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7"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3" authorId="0" shapeId="0" xr:uid="{00000000-0006-0000-0000-00000E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
        </r>
      </text>
    </comment>
    <comment ref="C69" authorId="1"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3" authorId="1"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7" authorId="1"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1" authorId="1" shapeId="0" xr:uid="{00000000-0006-0000-0000-000012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7" authorId="0" shapeId="0" xr:uid="{00000000-0006-0000-0000-000013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5" authorId="0" shapeId="0" xr:uid="{00000000-0006-0000-0000-000014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 ref="C104" authorId="1" shapeId="0" xr:uid="{00000000-0006-0000-0000-000015000000}">
      <text>
        <r>
          <rPr>
            <b/>
            <sz val="9"/>
            <color indexed="81"/>
            <rFont val="Tahoma"/>
            <family val="2"/>
            <charset val="186"/>
          </rPr>
          <t>Vartotojas:</t>
        </r>
        <r>
          <rPr>
            <sz val="9"/>
            <color indexed="81"/>
            <rFont val="Tahoma"/>
            <family val="2"/>
            <charset val="186"/>
          </rPr>
          <t xml:space="preserve">
Įrašykite datą. Jei planuojate pradėti įgyvendinti po paramos sutarties sudarymo, tai preliminari data bus 2022-07-01.
Turi sutapti su paraiškoje nurodytais duomenimis.</t>
        </r>
      </text>
    </comment>
    <comment ref="C105" authorId="1" shapeId="0" xr:uid="{00000000-0006-0000-0000-000016000000}">
      <text>
        <r>
          <rPr>
            <b/>
            <sz val="9"/>
            <color indexed="81"/>
            <rFont val="Tahoma"/>
            <family val="2"/>
            <charset val="186"/>
          </rPr>
          <t>Vartotojas:</t>
        </r>
        <r>
          <rPr>
            <sz val="9"/>
            <color indexed="81"/>
            <rFont val="Tahoma"/>
            <family val="2"/>
            <charset val="186"/>
          </rPr>
          <t xml:space="preserve">
Įrašykite projekto įgyvendinimo pabaigos datą.
Rekomenduojama, kad planuojama projekto pabaiga sutaptų su kalendorinių metų pabaiga, pvz. 2022-12-31 ar 2023-12-31.
Turi sutapti su paraiškoje nurodytais duomenimis.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5"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Vartotojas</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46" authorId="1" shapeId="0" xr:uid="{00000000-0006-0000-0300-000005000000}">
      <text>
        <r>
          <rPr>
            <b/>
            <sz val="9"/>
            <color indexed="81"/>
            <rFont val="Tahoma"/>
            <family val="2"/>
            <charset val="186"/>
          </rPr>
          <t>vvg:
Šioje dalyje nurodyti duomenys, kurie turi būti išreikšti piniginias vienetais.</t>
        </r>
        <r>
          <rPr>
            <sz val="9"/>
            <color indexed="81"/>
            <rFont val="Tahoma"/>
            <family val="2"/>
            <charset val="186"/>
          </rPr>
          <t xml:space="preserve">
</t>
        </r>
      </text>
    </comment>
    <comment ref="B66" authorId="0" shapeId="0" xr:uid="{00000000-0006-0000-0300-000006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7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<sst xmlns="http://schemas.openxmlformats.org/spreadsheetml/2006/main" count="1088" uniqueCount="712">
  <si>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</si>
  <si>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</si>
  <si>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</si>
  <si>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</si>
  <si>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</si>
  <si>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</si>
  <si>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</si>
  <si>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</si>
  <si>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</si>
  <si>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</si>
  <si>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</si>
  <si>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</si>
  <si>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</si>
  <si>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</si>
  <si>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</si>
  <si>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</si>
  <si>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</si>
  <si>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</si>
  <si>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</si>
  <si>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</si>
  <si>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</si>
  <si>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</si>
  <si>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</si>
  <si>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</si>
  <si>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</si>
  <si>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</si>
  <si>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</si>
  <si>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</si>
  <si>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</si>
  <si>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</si>
  <si>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</si>
  <si>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</si>
  <si>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</si>
  <si>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</si>
  <si>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</si>
  <si>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</si>
  <si>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</si>
  <si>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</si>
  <si>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</si>
  <si>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</si>
  <si>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</si>
  <si>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</si>
  <si>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</si>
  <si>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</si>
  <si>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</si>
  <si>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</si>
  <si>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</si>
  <si>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</si>
  <si>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</si>
  <si>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</si>
  <si>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</si>
  <si>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</si>
  <si>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</si>
  <si>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</si>
  <si>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</si>
  <si>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</si>
  <si>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</si>
  <si>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</si>
  <si>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</si>
  <si>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</si>
  <si>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</si>
  <si>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</si>
  <si>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</si>
  <si>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</si>
  <si>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</si>
  <si>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</si>
  <si>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</si>
  <si>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</si>
  <si>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</si>
  <si>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</si>
  <si>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</si>
  <si>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</si>
  <si>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</si>
  <si>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</si>
  <si>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</si>
  <si>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</si>
  <si>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</si>
  <si>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</si>
  <si>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</si>
  <si>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</si>
  <si>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</si>
  <si>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</si>
  <si>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</si>
  <si>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</si>
  <si>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</si>
  <si>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</si>
  <si>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</si>
  <si>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</si>
  <si>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</si>
  <si>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</si>
  <si>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</si>
  <si>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</si>
  <si>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</si>
  <si>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</si>
  <si>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</si>
  <si>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</si>
  <si>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</si>
  <si>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</si>
  <si>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</si>
  <si>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</si>
  <si>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</si>
  <si>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</si>
  <si>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</si>
  <si>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</si>
  <si>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</si>
  <si>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</si>
  <si>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</si>
  <si>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</si>
  <si>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</si>
  <si>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</si>
  <si>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</si>
  <si>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</si>
  <si>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</si>
  <si>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</si>
  <si>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</si>
  <si>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</si>
  <si>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</si>
  <si>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</si>
  <si>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</si>
  <si>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</si>
  <si>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</si>
  <si>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</si>
  <si>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</si>
  <si>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</si>
  <si>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</si>
  <si>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</si>
  <si>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</si>
  <si>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</si>
  <si>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</si>
  <si>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</si>
  <si>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</si>
  <si>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</si>
  <si>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</si>
  <si>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</si>
  <si>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</si>
  <si>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</si>
  <si>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</si>
  <si>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</si>
  <si>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</si>
  <si>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</si>
  <si>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</si>
  <si>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</si>
  <si>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</si>
  <si>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</si>
  <si>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</si>
  <si>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</si>
  <si>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</si>
  <si>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</si>
  <si>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</si>
  <si>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</si>
  <si>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</si>
  <si>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</si>
  <si>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</si>
  <si>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</si>
  <si>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</si>
  <si>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</si>
  <si>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</si>
  <si>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</si>
  <si>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</si>
  <si>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</si>
  <si>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</si>
  <si>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</si>
  <si>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</si>
  <si>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</si>
  <si>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</si>
  <si>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</si>
  <si>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</si>
  <si>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</si>
  <si>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</si>
  <si>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</si>
  <si>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</si>
  <si>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</si>
  <si>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</si>
  <si>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</si>
  <si>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</si>
  <si>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</si>
  <si>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</si>
  <si>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</si>
  <si>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</si>
  <si>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</si>
  <si>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</si>
  <si>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</si>
  <si>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</si>
  <si>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</si>
  <si>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</si>
  <si>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</si>
  <si>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</si>
  <si>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</si>
  <si>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</si>
  <si>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</si>
  <si>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</si>
  <si>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</si>
  <si>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</si>
  <si>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</si>
  <si>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</si>
  <si>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</si>
  <si>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</si>
  <si>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</si>
  <si>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</si>
  <si>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</si>
  <si>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</si>
  <si>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</si>
  <si>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</si>
  <si>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</si>
  <si>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</si>
  <si>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</si>
  <si>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</si>
  <si>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</si>
  <si>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</si>
  <si>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</si>
  <si>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</si>
  <si>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</si>
  <si>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</si>
  <si>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</si>
  <si>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</si>
  <si>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</si>
  <si>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</si>
  <si>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</si>
  <si>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</si>
  <si>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</si>
  <si>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</si>
  <si>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</si>
  <si>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</si>
  <si>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</si>
  <si>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</si>
  <si>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</si>
  <si>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</si>
  <si>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</si>
  <si>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</si>
  <si>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</si>
  <si>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</si>
  <si>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</si>
  <si>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</si>
  <si>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</si>
  <si>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</si>
  <si>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</si>
  <si>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</si>
  <si>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</si>
  <si>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</si>
  <si>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</si>
  <si>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</si>
  <si>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</si>
  <si>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</si>
  <si>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</si>
  <si>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</si>
  <si>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</si>
  <si>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</si>
  <si>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</si>
  <si>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</si>
  <si>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</si>
  <si>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</si>
  <si>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</si>
  <si>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</si>
  <si>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</si>
  <si>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</si>
  <si>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</si>
  <si>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</si>
  <si>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</si>
  <si>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</si>
  <si>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</si>
  <si>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</si>
  <si>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</si>
  <si>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</si>
  <si>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</si>
  <si>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</si>
  <si>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</si>
  <si>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</si>
  <si>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</si>
  <si>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</si>
  <si>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</si>
  <si>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</si>
  <si>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</si>
  <si>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</si>
  <si>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</si>
  <si>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</si>
  <si>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</si>
  <si>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</si>
  <si>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</si>
  <si>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</si>
  <si>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</si>
  <si>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</si>
  <si>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</si>
  <si>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</si>
  <si>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</si>
  <si>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</si>
  <si>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</si>
  <si>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</si>
  <si>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</si>
  <si>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</si>
  <si>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</si>
  <si>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</si>
  <si>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</si>
  <si>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</si>
  <si>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</si>
  <si>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</si>
  <si>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</si>
  <si>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</si>
  <si>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</si>
  <si>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</si>
  <si>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</si>
  <si>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</si>
  <si>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</si>
  <si>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</si>
  <si>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</si>
  <si>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</si>
  <si>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</si>
  <si>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</si>
  <si>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</si>
  <si>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</si>
  <si>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</si>
  <si>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</si>
  <si>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</si>
  <si>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</si>
  <si>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</si>
  <si>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</si>
  <si>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</si>
  <si>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</si>
  <si>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</si>
  <si>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</si>
  <si>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</si>
  <si>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</si>
  <si>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</si>
  <si>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</si>
  <si>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</si>
  <si>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</si>
  <si>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</si>
  <si>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</si>
  <si>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</si>
  <si>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</si>
  <si>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</si>
  <si>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</si>
  <si>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</si>
  <si>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</si>
  <si>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</si>
  <si>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</si>
  <si>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</si>
  <si>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</si>
  <si>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</si>
  <si>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</si>
  <si>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</si>
  <si>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</si>
  <si>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</si>
  <si>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</si>
  <si>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</si>
  <si>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</si>
  <si>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</si>
  <si>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</si>
  <si>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</si>
  <si>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</si>
  <si>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</si>
  <si>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</si>
  <si>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</si>
  <si>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</si>
  <si>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</si>
  <si>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</si>
  <si>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</si>
  <si>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</si>
  <si>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</si>
  <si>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</si>
  <si>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</si>
  <si>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</si>
  <si>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</si>
  <si>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</si>
  <si>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</si>
  <si>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</si>
  <si>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</si>
  <si>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</si>
  <si>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</si>
  <si>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</si>
  <si>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</si>
  <si>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</si>
  <si>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</si>
  <si>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</si>
  <si>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</si>
  <si>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</si>
  <si>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</si>
  <si>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</si>
  <si>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</si>
  <si>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</si>
  <si>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</si>
  <si>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</si>
  <si>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</si>
  <si>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</si>
  <si>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</si>
  <si>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</si>
  <si>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</si>
  <si>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</si>
  <si>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</si>
  <si>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</si>
  <si>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</si>
  <si>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</si>
  <si>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</si>
  <si>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</si>
  <si>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</si>
  <si>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</si>
  <si>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</si>
  <si>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</si>
  <si>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</si>
  <si>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</si>
  <si>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</si>
  <si>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</si>
  <si>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</si>
  <si>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</si>
  <si>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</si>
  <si>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</si>
  <si>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</si>
  <si>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</si>
  <si>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</si>
  <si>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</si>
  <si>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</si>
  <si>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</si>
  <si>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</si>
  <si>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</si>
  <si>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</si>
  <si>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</si>
  <si>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</si>
  <si>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</si>
  <si>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</si>
  <si>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</si>
  <si>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</si>
  <si>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</si>
  <si>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</si>
  <si>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</si>
  <si>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</si>
  <si>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</si>
  <si>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</si>
  <si>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</si>
  <si>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</si>
  <si>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</si>
  <si>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</si>
  <si>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</si>
  <si>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</si>
  <si>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</si>
  <si>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</si>
  <si>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</si>
  <si>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</si>
  <si>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</si>
  <si>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</si>
  <si>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</si>
  <si>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</si>
  <si>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</si>
  <si>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</si>
  <si>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</si>
  <si>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</si>
  <si>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</si>
  <si>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</si>
  <si>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</si>
  <si>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</si>
  <si>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</si>
  <si>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</si>
  <si>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</si>
  <si>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</si>
  <si>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</si>
  <si>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</si>
  <si>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</si>
  <si>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</si>
  <si>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</si>
  <si>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</si>
  <si>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</si>
  <si>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</si>
  <si>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</si>
  <si>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</si>
  <si>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</si>
  <si>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</si>
  <si>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</si>
  <si>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</si>
  <si>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</si>
  <si>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</si>
  <si>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</si>
  <si>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</si>
  <si>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</si>
  <si>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</si>
  <si>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</si>
  <si>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</si>
  <si>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</si>
  <si>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</si>
  <si>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</si>
  <si>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</si>
  <si>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</si>
  <si>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</si>
  <si>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</si>
  <si>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</si>
  <si>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</si>
  <si>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</si>
  <si>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</si>
  <si>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</si>
  <si>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</si>
  <si>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</si>
  <si>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</si>
  <si>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</si>
  <si>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</si>
  <si>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</si>
  <si>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</si>
  <si>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</si>
  <si>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</si>
  <si>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</si>
  <si>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</si>
  <si>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</si>
  <si>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</si>
  <si>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</si>
  <si>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</si>
  <si>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</si>
  <si>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</si>
  <si>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</si>
  <si>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</si>
  <si>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</si>
  <si>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</si>
  <si>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</si>
  <si>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</si>
  <si>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</si>
  <si>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</si>
  <si>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</si>
  <si>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</si>
  <si>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</si>
  <si>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</si>
  <si>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</si>
  <si>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</si>
  <si>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</si>
  <si>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</si>
  <si>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</si>
  <si>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</si>
  <si>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</si>
  <si>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</si>
  <si>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</si>
  <si>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</si>
  <si>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</si>
  <si>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</si>
  <si>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</si>
  <si>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</si>
  <si>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</si>
  <si>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</si>
  <si>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</si>
  <si>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</si>
  <si>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</si>
  <si>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</si>
  <si>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</si>
  <si>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</si>
  <si>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</si>
  <si>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</si>
  <si>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</si>
  <si>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</si>
  <si>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</si>
  <si>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</si>
  <si>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</si>
  <si>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</si>
  <si>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</si>
  <si>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</si>
  <si>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</si>
  <si>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</si>
  <si>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</si>
  <si>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</si>
  <si>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</si>
  <si>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</si>
  <si>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</si>
  <si>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</si>
  <si>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</si>
  <si>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</si>
  <si>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</si>
  <si>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</si>
  <si>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</si>
  <si>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</si>
  <si>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</si>
  <si>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</si>
  <si>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</si>
  <si>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</si>
  <si>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</si>
  <si>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</si>
  <si>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</si>
  <si>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</si>
  <si>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</si>
  <si>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</si>
  <si>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</si>
  <si>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</si>
  <si>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</si>
  <si>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</si>
  <si>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</si>
  <si>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ES paramos amortizacija</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</si>
  <si>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</si>
  <si>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</si>
  <si>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</si>
  <si>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</si>
  <si>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</si>
  <si>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</si>
  <si>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</si>
  <si>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</si>
  <si>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</si>
  <si>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</si>
  <si>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</si>
  <si>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</si>
  <si>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</si>
  <si>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</si>
  <si>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</si>
  <si>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</si>
  <si>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</si>
  <si>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</si>
  <si>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</si>
  <si>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</si>
  <si>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</si>
  <si>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</si>
  <si>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</si>
  <si>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</si>
  <si>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</si>
  <si>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</si>
  <si>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</si>
  <si>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</si>
  <si>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</si>
  <si>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</si>
  <si>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</si>
  <si>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</si>
  <si>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</si>
  <si>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</si>
  <si>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</si>
  <si>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</si>
  <si>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</si>
  <si>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</si>
  <si>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</si>
  <si>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</si>
  <si>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</si>
  <si>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</si>
  <si>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</si>
  <si>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</si>
  <si>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</si>
  <si>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</si>
  <si>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</si>
  <si>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</si>
  <si>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</si>
  <si>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</si>
  <si>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</si>
  <si>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</si>
  <si>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</si>
  <si>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</si>
  <si>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</si>
  <si>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</si>
  <si>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</si>
  <si>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</si>
  <si>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</si>
  <si>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</si>
  <si>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</si>
  <si>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</si>
  <si>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</si>
  <si>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</si>
  <si>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</si>
  <si>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</si>
  <si>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Kitos pajamos už suteiktas paslaugas ir parduotas prekes</t>
  </si>
  <si>
    <t>Biologinio turto tikrosios vertės padidėjimas (sumažėjimas)</t>
  </si>
  <si>
    <t>Kitos veiklos rezultatai - pelnas (nuostuoliai)</t>
  </si>
  <si>
    <t>Finansinio turto ir trumpalaikių investicijų vertės sumažėjimas (-)</t>
  </si>
  <si>
    <t>-</t>
  </si>
  <si>
    <t>Ilgalaikių investicijų įsigijimas (-), perleidimas (+)</t>
  </si>
  <si>
    <t>Akcijų išleidimas (+)</t>
  </si>
  <si>
    <t>2.7</t>
  </si>
  <si>
    <t>2.8</t>
  </si>
  <si>
    <r>
      <t>Vietos projekto vykdytojo pavadinimas (</t>
    </r>
    <r>
      <rPr>
        <b/>
        <sz val="11"/>
        <color theme="8" tint="-0.249977111117893"/>
        <rFont val="Calibri"/>
        <family val="2"/>
        <charset val="186"/>
        <scheme val="minor"/>
      </rPr>
      <t>Pastaba: visa informacija rašoma tik į pilkos spalvos langelius</t>
    </r>
    <r>
      <rPr>
        <b/>
        <sz val="11"/>
        <color rgb="FF000000"/>
        <rFont val="Calibri"/>
        <family val="2"/>
        <charset val="186"/>
        <scheme val="minor"/>
      </rPr>
      <t>)</t>
    </r>
  </si>
  <si>
    <t>1.3.3.1.</t>
  </si>
  <si>
    <t>1.3.3.2.</t>
  </si>
  <si>
    <t>jeigu 1.3.2 eilutėje pažymėta „Savarankiškas ūkio subjektas"</t>
  </si>
  <si>
    <t>jeigu 1.3.2 eilutėje pažymėta „Susijęs su kitais ūkio subjektais"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</si>
  <si>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</si>
  <si>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</si>
  <si>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</si>
  <si>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</si>
  <si>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</si>
  <si>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</si>
  <si>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5. Informacija apie ketvirtą susijusį ūkio subjektą:</t>
  </si>
  <si>
    <t>1.3.4.</t>
  </si>
  <si>
    <t>Pareiškėjas – ūkio subjektas pagal dydį:</t>
  </si>
  <si>
    <t>Pareiškėjas – ūkio subjektas pagal ES ir valstybės paramos panaudojimą:</t>
  </si>
  <si>
    <t>Pagrindimas:</t>
  </si>
  <si>
    <t>1. &lt;paramos skyrimo data&gt;</t>
  </si>
  <si>
    <t>3. &lt;skirtos paramos suma (Eur)&gt;</t>
  </si>
  <si>
    <t xml:space="preserve">2. &lt;paramą suteikusio juridinio asmens pavadinimas&gt; </t>
  </si>
  <si>
    <t>4. &lt;finansavimo šaltinis (ES fondo pavadinimas, valstybės biudžeto lėšos, savivaldybių biudžeto lėšos, kt.)&gt;</t>
  </si>
  <si>
    <t>5. &lt;programos ir priemonės pavadinimas&gt;</t>
  </si>
  <si>
    <t>1.3.4.1.</t>
  </si>
  <si>
    <t>1.3.4.2.</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</si>
  <si>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</si>
  <si>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</si>
  <si>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</si>
  <si>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</si>
  <si>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Informacija pateikiama šio verslo plano 3 dalyje.</t>
  </si>
  <si>
    <t>4.3.1.5</t>
  </si>
  <si>
    <t>4.3.1.6</t>
  </si>
  <si>
    <t>4.3.1.7</t>
  </si>
  <si>
    <t>4.3.1.8</t>
  </si>
  <si>
    <t>4.3.1.9</t>
  </si>
  <si>
    <t>4.3.4.</t>
  </si>
  <si>
    <t>4.3.4.1</t>
  </si>
  <si>
    <t>4.3.4.2</t>
  </si>
  <si>
    <t>4.3.4.3</t>
  </si>
  <si>
    <t>4.3.4.4</t>
  </si>
  <si>
    <t>4.3.4.5</t>
  </si>
  <si>
    <t>4.3.4.6</t>
  </si>
  <si>
    <t>4.3.4.7</t>
  </si>
  <si>
    <t>4.3.4.8</t>
  </si>
  <si>
    <t>4.3.4.9</t>
  </si>
  <si>
    <t>4.4.</t>
  </si>
  <si>
    <t>4.4.2</t>
  </si>
  <si>
    <t>4.4.1</t>
  </si>
  <si>
    <t>4.4.3</t>
  </si>
  <si>
    <t>4.4.4</t>
  </si>
  <si>
    <t>4.4.5</t>
  </si>
  <si>
    <t>4.4.6</t>
  </si>
  <si>
    <t>4.4.7</t>
  </si>
  <si>
    <t>4.4.8</t>
  </si>
  <si>
    <t>4.4.9</t>
  </si>
  <si>
    <r>
      <t xml:space="preserve">Gamybinės paskirties ilgalaikio turto nusidėvėjimo sąnaudos </t>
    </r>
    <r>
      <rPr>
        <sz val="10"/>
        <rFont val="Calibri"/>
        <family val="2"/>
        <charset val="186"/>
        <scheme val="minor"/>
      </rPr>
      <t>(sumažintos ES paramos amortizacija)</t>
    </r>
  </si>
  <si>
    <r>
      <t xml:space="preserve">Bendrosios paskirties ilgalaikio turto nusidėvėjimo sąnaudos </t>
    </r>
    <r>
      <rPr>
        <sz val="10"/>
        <rFont val="Calibri"/>
        <family val="2"/>
        <charset val="186"/>
        <scheme val="minor"/>
      </rPr>
      <t>(sumažintos ES paramos amortizacija)</t>
    </r>
  </si>
  <si>
    <t>2022 m.                        mėn.        d.</t>
  </si>
  <si>
    <t xml:space="preserve">Pelno mokestis </t>
  </si>
  <si>
    <t xml:space="preserve">Vietos projektų, teikiamų pagal „Trakų krašto vietos veiklos grupės 2015–2023 m. vietos plėtros strategijos“ I prioriteto ,,Ekonominės plėtros skatinimas, pritraukiant investicijas, kuriant verslą, darbo vietas“ 1 priemonės „Ūkio ir verslo plėtra“ 1 veiklos sritį „Parama verslui kaimo vietovėse pradėti (reglamentuoja KPP)“, (LEADER-19.2-6.2) Kvietimo Nr. 26  finansavimo sąlygų aprašo   
2 priedas 
</t>
  </si>
  <si>
    <t>TEIKIAMAS PAGAL „TRAKŲ KRAŠTO VIETOS VEIKLOS GRUPĖS 2015–2023 M. VIETOS PLĖTROS STRATEGIJOS“ 
I PRIORITETO ,,EKONOMINĖS PLĖTROS SKATINIMAS, PRITRAUKIANT INVESTICIJAS, KURIANT VERSLĄ, DARBO VIETAS“ 
I PRIEMONĖS 
„ŪKIO IR VERSLO PLĖTRA“, (LEADER-19.2-6.4) 
2 VEIKLOS SRITĮ
 „PARAMA VERSLUI KAIMO VIETOVĖSE PRADĖTI (REGLAMENTUOJA KPP)“, (LEADER-19.2-6.2)</t>
  </si>
  <si>
    <t>Sudarymo vieta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</si>
</sst>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6"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b/>
      <sz val="11"/>
      <color theme="8" tint="-0.249977111117893"/>
      <name val="Calibri"/>
      <family val="2"/>
      <charset val="186"/>
      <scheme val="minor"/>
    </font>
    <font>
      <b/>
      <sz val="12"/>
      <color rgb="FF000000"/>
      <name val="Calibri"/>
      <family val="2"/>
      <charset val="186"/>
      <scheme val="minor"/>
    </font>
    <font>
      <sz val="10"/>
      <name val="Calibri"/>
      <family val="2"/>
      <charset val="186"/>
      <scheme val="minor"/>
    </font>
    <font>
      <sz val="8"/>
      <color rgb="FF000000"/>
      <name val="Segoe UI"/>
      <family val="2"/>
    </font>
    <font>
      <b/>
      <sz val="12"/>
      <color theme="1"/>
      <name val="Calibri"/>
      <family val="2"/>
      <scheme val="minor"/>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2" fontId="17" fillId="5" borderId="0" xfId="0" applyNumberFormat="1" applyFont="1" applyFill="1" applyAlignment="1" applyProtection="1">
      <alignment horizontal="center" vertical="center" wrapText="1"/>
      <protection locked="0"/>
    </xf>
    <xf numFmtId="0" fontId="0" fillId="0" borderId="0" xfId="0" applyFill="1" applyAlignment="1">
      <alignment vertical="center"/>
    </xf>
    <xf numFmtId="0" fontId="4" fillId="9" borderId="1" xfId="0" applyFont="1" applyFill="1" applyBorder="1" applyAlignment="1">
      <alignment horizontal="left" vertical="top" wrapText="1"/>
    </xf>
    <xf numFmtId="0" fontId="4" fillId="0" borderId="0" xfId="0" applyFont="1" applyFill="1" applyAlignment="1">
      <alignment vertical="center"/>
    </xf>
    <xf numFmtId="0" fontId="0" fillId="0" borderId="0" xfId="0" applyFill="1" applyAlignment="1">
      <alignment horizontal="left" vertical="top"/>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5"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4" fillId="9" borderId="1" xfId="0" applyFont="1" applyFill="1" applyBorder="1" applyAlignment="1">
      <alignment horizontal="left" vertical="top" wrapText="1"/>
    </xf>
    <xf numFmtId="0" fontId="0" fillId="0" borderId="1" xfId="0"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2"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17" fillId="5" borderId="0" xfId="0" applyFont="1" applyFill="1" applyAlignment="1" applyProtection="1">
      <alignment horizontal="center" vertical="center"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25" fillId="0" borderId="0" xfId="0" applyFont="1" applyAlignment="1">
      <alignment vertical="center" wrapText="1"/>
    </xf>
  </cellXfs>
  <cellStyles count="1">
    <cellStyle name="Įprastas"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14</xdr:row>
          <xdr:rowOff>161925</xdr:rowOff>
        </xdr:from>
        <xdr:to>
          <xdr:col>3</xdr:col>
          <xdr:colOff>1304925</xdr:colOff>
          <xdr:row>16</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171450</xdr:rowOff>
        </xdr:from>
        <xdr:to>
          <xdr:col>3</xdr:col>
          <xdr:colOff>1409700</xdr:colOff>
          <xdr:row>17</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171450</xdr:rowOff>
        </xdr:from>
        <xdr:to>
          <xdr:col>3</xdr:col>
          <xdr:colOff>952500</xdr:colOff>
          <xdr:row>18</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161925</xdr:rowOff>
        </xdr:from>
        <xdr:to>
          <xdr:col>3</xdr:col>
          <xdr:colOff>3054350</xdr:colOff>
          <xdr:row>85</xdr:row>
          <xdr:rowOff>19050</xdr:rowOff>
        </xdr:to>
        <xdr:sp macro="" textlink="">
          <xdr:nvSpPr>
            <xdr:cNvPr id="1069" name="Check Box 45" descr=" – negavęs ES ir valstybės paramos per paskutnius trejus mokestinius metus;"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84</xdr:row>
          <xdr:rowOff>171450</xdr:rowOff>
        </xdr:from>
        <xdr:to>
          <xdr:col>3</xdr:col>
          <xdr:colOff>2962275</xdr:colOff>
          <xdr:row>85</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476250</xdr:rowOff>
        </xdr:from>
        <xdr:to>
          <xdr:col>3</xdr:col>
          <xdr:colOff>3009900</xdr:colOff>
          <xdr:row>93</xdr:row>
          <xdr:rowOff>47625</xdr:rowOff>
        </xdr:to>
        <xdr:sp macro="" textlink="">
          <xdr:nvSpPr>
            <xdr:cNvPr id="1080" name="Check Box 56" descr=" – negavęs ES ir valstybės paramos per paskutnius trejus mokestinius metus;"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266700</xdr:rowOff>
        </xdr:from>
        <xdr:to>
          <xdr:col>3</xdr:col>
          <xdr:colOff>2895600</xdr:colOff>
          <xdr:row>94</xdr:row>
          <xdr:rowOff>66675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F112"/>
  <sheetViews>
    <sheetView tabSelected="1" zoomScale="60" zoomScaleNormal="60" workbookViewId="0">
      <selection activeCell="E9" sqref="E9"/>
    </sheetView>
  </sheetViews>
  <sheetFormatPr defaultColWidth="8.85546875" defaultRowHeight="15" x14ac:dyDescent="0.25"/>
  <cols>
    <col min="1" max="1" width="9.140625" style="2" customWidth="1"/>
    <col min="2" max="2" width="34.7109375" style="2" customWidth="1"/>
    <col min="3" max="3" width="18.85546875" style="2" customWidth="1"/>
    <col min="4" max="4" width="52.140625" style="2" customWidth="1"/>
    <col min="5" max="5" width="52.140625" style="3" customWidth="1"/>
    <col min="6" max="16384" width="8.85546875" style="3"/>
  </cols>
  <sheetData>
    <row r="1" spans="1:6" ht="226.5" customHeight="1" x14ac:dyDescent="0.25">
      <c r="D1" s="237" t="s">
        <v>709</v>
      </c>
    </row>
    <row r="2" spans="1:6" x14ac:dyDescent="0.25">
      <c r="A2" s="175" t="s">
        <v>652</v>
      </c>
      <c r="B2" s="175"/>
      <c r="C2" s="175"/>
      <c r="D2" s="175"/>
    </row>
    <row r="3" spans="1:6" x14ac:dyDescent="0.25">
      <c r="F3" s="145"/>
    </row>
    <row r="4" spans="1:6" ht="15.75" x14ac:dyDescent="0.25">
      <c r="A4" s="174" t="s">
        <v>81</v>
      </c>
      <c r="B4" s="174"/>
      <c r="C4" s="174"/>
      <c r="D4" s="174"/>
    </row>
    <row r="5" spans="1:6" ht="15.75" x14ac:dyDescent="0.25">
      <c r="A5" s="14"/>
    </row>
    <row r="6" spans="1:6" ht="117.6" customHeight="1" x14ac:dyDescent="0.25">
      <c r="A6" s="174" t="s">
        <v>710</v>
      </c>
      <c r="B6" s="174"/>
      <c r="C6" s="174"/>
      <c r="D6" s="174"/>
      <c r="F6" s="147"/>
    </row>
    <row r="7" spans="1:6" ht="15.75" x14ac:dyDescent="0.25">
      <c r="A7" s="15"/>
    </row>
    <row r="8" spans="1:6" s="13" customFormat="1" x14ac:dyDescent="0.25">
      <c r="A8" s="176" t="s">
        <v>707</v>
      </c>
      <c r="B8" s="176"/>
      <c r="C8" s="176"/>
      <c r="D8" s="176"/>
    </row>
    <row r="9" spans="1:6" s="13" customFormat="1" ht="15.75" x14ac:dyDescent="0.25">
      <c r="A9" s="14"/>
      <c r="B9" s="16"/>
      <c r="C9" s="144" t="s">
        <v>711</v>
      </c>
      <c r="D9" s="16"/>
    </row>
    <row r="10" spans="1:6" ht="15.75" x14ac:dyDescent="0.25">
      <c r="A10" s="15"/>
    </row>
    <row r="11" spans="1:6" x14ac:dyDescent="0.25">
      <c r="A11" s="4" t="s">
        <v>0</v>
      </c>
      <c r="B11" s="173" t="s">
        <v>1</v>
      </c>
      <c r="C11" s="173"/>
      <c r="D11" s="173"/>
    </row>
    <row r="12" spans="1:6" x14ac:dyDescent="0.25">
      <c r="A12" s="4" t="s">
        <v>2</v>
      </c>
      <c r="B12" s="163" t="s">
        <v>3</v>
      </c>
      <c r="C12" s="163"/>
      <c r="D12" s="163"/>
    </row>
    <row r="13" spans="1:6" ht="30" x14ac:dyDescent="0.25">
      <c r="A13" s="6" t="s">
        <v>4</v>
      </c>
      <c r="B13" s="6" t="s">
        <v>5</v>
      </c>
      <c r="C13" s="167" t="s">
        <v>354</v>
      </c>
      <c r="D13" s="167"/>
    </row>
    <row r="14" spans="1:6" ht="30" x14ac:dyDescent="0.25">
      <c r="A14" s="6" t="s">
        <v>6</v>
      </c>
      <c r="B14" s="6" t="s">
        <v>7</v>
      </c>
      <c r="C14" s="167" t="s">
        <v>344</v>
      </c>
      <c r="D14" s="167"/>
    </row>
    <row r="15" spans="1:6" ht="14.45" customHeight="1" x14ac:dyDescent="0.25">
      <c r="A15" s="6" t="s">
        <v>8</v>
      </c>
      <c r="B15" s="6" t="s">
        <v>9</v>
      </c>
      <c r="C15" s="167" t="s">
        <v>341</v>
      </c>
      <c r="D15" s="167"/>
    </row>
    <row r="16" spans="1:6" x14ac:dyDescent="0.25">
      <c r="A16" s="160" t="s">
        <v>10</v>
      </c>
      <c r="B16" s="160" t="s">
        <v>11</v>
      </c>
      <c r="C16" s="157"/>
      <c r="D16" s="157"/>
    </row>
    <row r="17" spans="1:4" x14ac:dyDescent="0.25">
      <c r="A17" s="160"/>
      <c r="B17" s="160"/>
      <c r="C17" s="157"/>
      <c r="D17" s="157"/>
    </row>
    <row r="18" spans="1:4" x14ac:dyDescent="0.25">
      <c r="A18" s="160"/>
      <c r="B18" s="160"/>
      <c r="C18" s="157"/>
      <c r="D18" s="157"/>
    </row>
    <row r="19" spans="1:4" s="51" customFormat="1" x14ac:dyDescent="0.25">
      <c r="A19" s="164" t="s">
        <v>338</v>
      </c>
      <c r="B19" s="171" t="s">
        <v>44</v>
      </c>
      <c r="C19" s="50" t="s">
        <v>12</v>
      </c>
      <c r="D19" s="42"/>
    </row>
    <row r="20" spans="1:4" s="51" customFormat="1" x14ac:dyDescent="0.25">
      <c r="A20" s="165"/>
      <c r="B20" s="171"/>
      <c r="C20" s="50" t="s">
        <v>13</v>
      </c>
      <c r="D20" s="42"/>
    </row>
    <row r="21" spans="1:4" s="51" customFormat="1" x14ac:dyDescent="0.25">
      <c r="A21" s="165"/>
      <c r="B21" s="171"/>
      <c r="C21" s="50" t="s">
        <v>14</v>
      </c>
      <c r="D21" s="42"/>
    </row>
    <row r="22" spans="1:4" s="51" customFormat="1" x14ac:dyDescent="0.25">
      <c r="A22" s="165"/>
      <c r="B22" s="171"/>
      <c r="C22" s="50" t="s">
        <v>15</v>
      </c>
      <c r="D22" s="42"/>
    </row>
    <row r="23" spans="1:4" s="51" customFormat="1" x14ac:dyDescent="0.25">
      <c r="A23" s="165"/>
      <c r="B23" s="171"/>
      <c r="C23" s="50" t="s">
        <v>16</v>
      </c>
      <c r="D23" s="42"/>
    </row>
    <row r="24" spans="1:4" s="51" customFormat="1" ht="29.45" customHeight="1" x14ac:dyDescent="0.25">
      <c r="A24" s="166"/>
      <c r="B24" s="171"/>
      <c r="C24" s="50" t="s">
        <v>17</v>
      </c>
      <c r="D24" s="42"/>
    </row>
    <row r="25" spans="1:4" s="51" customFormat="1" x14ac:dyDescent="0.25">
      <c r="A25" s="164" t="s">
        <v>386</v>
      </c>
      <c r="B25" s="171" t="s">
        <v>44</v>
      </c>
      <c r="C25" s="50" t="s">
        <v>12</v>
      </c>
      <c r="D25" s="42"/>
    </row>
    <row r="26" spans="1:4" s="51" customFormat="1" x14ac:dyDescent="0.25">
      <c r="A26" s="165"/>
      <c r="B26" s="171"/>
      <c r="C26" s="50" t="s">
        <v>13</v>
      </c>
      <c r="D26" s="42"/>
    </row>
    <row r="27" spans="1:4" s="51" customFormat="1" x14ac:dyDescent="0.25">
      <c r="A27" s="165"/>
      <c r="B27" s="171"/>
      <c r="C27" s="50" t="s">
        <v>14</v>
      </c>
      <c r="D27" s="42"/>
    </row>
    <row r="28" spans="1:4" s="51" customFormat="1" x14ac:dyDescent="0.25">
      <c r="A28" s="165"/>
      <c r="B28" s="171"/>
      <c r="C28" s="50" t="s">
        <v>15</v>
      </c>
      <c r="D28" s="42"/>
    </row>
    <row r="29" spans="1:4" s="51" customFormat="1" x14ac:dyDescent="0.25">
      <c r="A29" s="165"/>
      <c r="B29" s="171"/>
      <c r="C29" s="50" t="s">
        <v>16</v>
      </c>
      <c r="D29" s="42"/>
    </row>
    <row r="30" spans="1:4" s="51" customFormat="1" ht="29.45" customHeight="1" x14ac:dyDescent="0.25">
      <c r="A30" s="166"/>
      <c r="B30" s="171"/>
      <c r="C30" s="50" t="s">
        <v>17</v>
      </c>
      <c r="D30" s="42"/>
    </row>
    <row r="31" spans="1:4" s="51" customFormat="1" x14ac:dyDescent="0.25">
      <c r="A31" s="164" t="s">
        <v>387</v>
      </c>
      <c r="B31" s="171" t="s">
        <v>44</v>
      </c>
      <c r="C31" s="50" t="s">
        <v>12</v>
      </c>
      <c r="D31" s="42"/>
    </row>
    <row r="32" spans="1:4" s="51" customFormat="1" x14ac:dyDescent="0.25">
      <c r="A32" s="165"/>
      <c r="B32" s="171"/>
      <c r="C32" s="50" t="s">
        <v>13</v>
      </c>
      <c r="D32" s="42"/>
    </row>
    <row r="33" spans="1:4" s="51" customFormat="1" x14ac:dyDescent="0.25">
      <c r="A33" s="165"/>
      <c r="B33" s="171"/>
      <c r="C33" s="50" t="s">
        <v>14</v>
      </c>
      <c r="D33" s="42"/>
    </row>
    <row r="34" spans="1:4" s="51" customFormat="1" x14ac:dyDescent="0.25">
      <c r="A34" s="165"/>
      <c r="B34" s="171"/>
      <c r="C34" s="50" t="s">
        <v>15</v>
      </c>
      <c r="D34" s="42"/>
    </row>
    <row r="35" spans="1:4" s="51" customFormat="1" x14ac:dyDescent="0.25">
      <c r="A35" s="165"/>
      <c r="B35" s="171"/>
      <c r="C35" s="50" t="s">
        <v>16</v>
      </c>
      <c r="D35" s="42"/>
    </row>
    <row r="36" spans="1:4" s="51" customFormat="1" ht="29.45" customHeight="1" x14ac:dyDescent="0.25">
      <c r="A36" s="166"/>
      <c r="B36" s="171"/>
      <c r="C36" s="50" t="s">
        <v>17</v>
      </c>
      <c r="D36" s="42"/>
    </row>
    <row r="37" spans="1:4" s="51" customFormat="1" x14ac:dyDescent="0.25">
      <c r="A37" s="164" t="s">
        <v>388</v>
      </c>
      <c r="B37" s="171" t="s">
        <v>44</v>
      </c>
      <c r="C37" s="50" t="s">
        <v>12</v>
      </c>
      <c r="D37" s="42"/>
    </row>
    <row r="38" spans="1:4" s="51" customFormat="1" x14ac:dyDescent="0.25">
      <c r="A38" s="165"/>
      <c r="B38" s="171"/>
      <c r="C38" s="50" t="s">
        <v>13</v>
      </c>
      <c r="D38" s="42"/>
    </row>
    <row r="39" spans="1:4" s="51" customFormat="1" x14ac:dyDescent="0.25">
      <c r="A39" s="165"/>
      <c r="B39" s="171"/>
      <c r="C39" s="50" t="s">
        <v>14</v>
      </c>
      <c r="D39" s="42"/>
    </row>
    <row r="40" spans="1:4" s="51" customFormat="1" x14ac:dyDescent="0.25">
      <c r="A40" s="165"/>
      <c r="B40" s="171"/>
      <c r="C40" s="50" t="s">
        <v>15</v>
      </c>
      <c r="D40" s="42"/>
    </row>
    <row r="41" spans="1:4" s="51" customFormat="1" x14ac:dyDescent="0.25">
      <c r="A41" s="165"/>
      <c r="B41" s="171"/>
      <c r="C41" s="50" t="s">
        <v>16</v>
      </c>
      <c r="D41" s="42"/>
    </row>
    <row r="42" spans="1:4" s="51" customFormat="1" ht="28.9" customHeight="1" x14ac:dyDescent="0.25">
      <c r="A42" s="166"/>
      <c r="B42" s="171"/>
      <c r="C42" s="50" t="s">
        <v>17</v>
      </c>
      <c r="D42" s="42"/>
    </row>
    <row r="43" spans="1:4" x14ac:dyDescent="0.25">
      <c r="A43" s="6" t="s">
        <v>18</v>
      </c>
      <c r="B43" s="6" t="s">
        <v>345</v>
      </c>
      <c r="C43" s="167" t="s">
        <v>354</v>
      </c>
      <c r="D43" s="167"/>
    </row>
    <row r="44" spans="1:4" x14ac:dyDescent="0.25">
      <c r="A44" s="4" t="s">
        <v>19</v>
      </c>
      <c r="B44" s="163" t="s">
        <v>20</v>
      </c>
      <c r="C44" s="163"/>
      <c r="D44" s="163"/>
    </row>
    <row r="45" spans="1:4" x14ac:dyDescent="0.25">
      <c r="A45" s="7" t="s">
        <v>21</v>
      </c>
      <c r="B45" s="172" t="s">
        <v>22</v>
      </c>
      <c r="C45" s="172"/>
      <c r="D45" s="172"/>
    </row>
    <row r="46" spans="1:4" ht="69.599999999999994" customHeight="1" x14ac:dyDescent="0.25">
      <c r="A46" s="6" t="s">
        <v>23</v>
      </c>
      <c r="B46" s="6" t="s">
        <v>24</v>
      </c>
      <c r="C46" s="167"/>
      <c r="D46" s="167"/>
    </row>
    <row r="47" spans="1:4" ht="76.150000000000006" customHeight="1" x14ac:dyDescent="0.25">
      <c r="A47" s="6" t="s">
        <v>25</v>
      </c>
      <c r="B47" s="6" t="s">
        <v>26</v>
      </c>
      <c r="C47" s="167"/>
      <c r="D47" s="167"/>
    </row>
    <row r="48" spans="1:4" ht="72" customHeight="1" x14ac:dyDescent="0.25">
      <c r="A48" s="6" t="s">
        <v>27</v>
      </c>
      <c r="B48" s="6" t="s">
        <v>28</v>
      </c>
      <c r="C48" s="167"/>
      <c r="D48" s="167"/>
    </row>
    <row r="49" spans="1:4" ht="72" customHeight="1" x14ac:dyDescent="0.25">
      <c r="A49" s="6" t="s">
        <v>29</v>
      </c>
      <c r="B49" s="6" t="s">
        <v>30</v>
      </c>
      <c r="C49" s="167"/>
      <c r="D49" s="167"/>
    </row>
    <row r="50" spans="1:4" ht="73.900000000000006" customHeight="1" x14ac:dyDescent="0.25">
      <c r="A50" s="6" t="s">
        <v>31</v>
      </c>
      <c r="B50" s="6" t="s">
        <v>32</v>
      </c>
      <c r="C50" s="167"/>
      <c r="D50" s="167"/>
    </row>
    <row r="51" spans="1:4" x14ac:dyDescent="0.25">
      <c r="A51" s="160" t="s">
        <v>33</v>
      </c>
      <c r="B51" s="160" t="s">
        <v>34</v>
      </c>
      <c r="C51" s="169" t="s">
        <v>354</v>
      </c>
      <c r="D51" s="169"/>
    </row>
    <row r="52" spans="1:4" ht="40.15" customHeight="1" x14ac:dyDescent="0.25">
      <c r="A52" s="160"/>
      <c r="B52" s="160"/>
      <c r="C52" s="170" t="s">
        <v>142</v>
      </c>
      <c r="D52" s="170"/>
    </row>
    <row r="53" spans="1:4" ht="55.15" customHeight="1" x14ac:dyDescent="0.25">
      <c r="A53" s="160"/>
      <c r="B53" s="160"/>
      <c r="C53" s="167" t="s">
        <v>349</v>
      </c>
      <c r="D53" s="167"/>
    </row>
    <row r="54" spans="1:4" x14ac:dyDescent="0.25">
      <c r="A54" s="4" t="s">
        <v>35</v>
      </c>
      <c r="B54" s="163" t="s">
        <v>36</v>
      </c>
      <c r="C54" s="163"/>
      <c r="D54" s="163"/>
    </row>
    <row r="55" spans="1:4" x14ac:dyDescent="0.25">
      <c r="A55" s="160" t="s">
        <v>37</v>
      </c>
      <c r="B55" s="160" t="s">
        <v>38</v>
      </c>
      <c r="C55" s="169" t="s">
        <v>354</v>
      </c>
      <c r="D55" s="169"/>
    </row>
    <row r="56" spans="1:4" ht="39.6" customHeight="1" x14ac:dyDescent="0.25">
      <c r="A56" s="160"/>
      <c r="B56" s="160"/>
      <c r="C56" s="170" t="s">
        <v>350</v>
      </c>
      <c r="D56" s="170"/>
    </row>
    <row r="57" spans="1:4" ht="28.15" customHeight="1" x14ac:dyDescent="0.25">
      <c r="A57" s="6" t="s">
        <v>39</v>
      </c>
      <c r="B57" s="6" t="s">
        <v>40</v>
      </c>
      <c r="C57" s="167" t="s">
        <v>354</v>
      </c>
      <c r="D57" s="167"/>
    </row>
    <row r="58" spans="1:4" ht="13.5" customHeight="1" x14ac:dyDescent="0.25">
      <c r="A58" s="146" t="s">
        <v>41</v>
      </c>
      <c r="B58" s="159" t="s">
        <v>665</v>
      </c>
      <c r="C58" s="159"/>
      <c r="D58" s="159"/>
    </row>
    <row r="59" spans="1:4" x14ac:dyDescent="0.25">
      <c r="A59" s="160" t="s">
        <v>653</v>
      </c>
      <c r="B59" s="160" t="s">
        <v>655</v>
      </c>
      <c r="C59" s="167" t="s">
        <v>354</v>
      </c>
      <c r="D59" s="167"/>
    </row>
    <row r="60" spans="1:4" ht="14.45" customHeight="1" x14ac:dyDescent="0.25">
      <c r="A60" s="160"/>
      <c r="B60" s="160"/>
      <c r="C60" s="168" t="s">
        <v>42</v>
      </c>
      <c r="D60" s="168"/>
    </row>
    <row r="61" spans="1:4" ht="14.45" customHeight="1" x14ac:dyDescent="0.25">
      <c r="A61" s="160"/>
      <c r="B61" s="160"/>
      <c r="C61" s="63" t="s">
        <v>142</v>
      </c>
      <c r="D61" s="6" t="s">
        <v>383</v>
      </c>
    </row>
    <row r="62" spans="1:4" ht="14.45" customHeight="1" x14ac:dyDescent="0.25">
      <c r="A62" s="160"/>
      <c r="B62" s="160"/>
      <c r="C62" s="63" t="s">
        <v>142</v>
      </c>
      <c r="D62" s="6" t="s">
        <v>384</v>
      </c>
    </row>
    <row r="63" spans="1:4" ht="14.45" customHeight="1" x14ac:dyDescent="0.25">
      <c r="A63" s="164" t="s">
        <v>654</v>
      </c>
      <c r="B63" s="160" t="s">
        <v>656</v>
      </c>
      <c r="C63" s="167" t="s">
        <v>354</v>
      </c>
      <c r="D63" s="167"/>
    </row>
    <row r="64" spans="1:4" ht="14.45" customHeight="1" x14ac:dyDescent="0.25">
      <c r="A64" s="165"/>
      <c r="B64" s="160"/>
      <c r="C64" s="168" t="s">
        <v>657</v>
      </c>
      <c r="D64" s="168"/>
    </row>
    <row r="65" spans="1:4" ht="14.45" customHeight="1" x14ac:dyDescent="0.25">
      <c r="A65" s="165"/>
      <c r="B65" s="160"/>
      <c r="C65" s="161" t="s">
        <v>658</v>
      </c>
      <c r="D65" s="162"/>
    </row>
    <row r="66" spans="1:4" ht="14.45" customHeight="1" x14ac:dyDescent="0.25">
      <c r="A66" s="165"/>
      <c r="B66" s="160"/>
      <c r="C66" s="143" t="s">
        <v>142</v>
      </c>
      <c r="D66" s="141" t="s">
        <v>383</v>
      </c>
    </row>
    <row r="67" spans="1:4" ht="14.45" customHeight="1" x14ac:dyDescent="0.25">
      <c r="A67" s="165"/>
      <c r="B67" s="160"/>
      <c r="C67" s="143" t="s">
        <v>142</v>
      </c>
      <c r="D67" s="141" t="s">
        <v>384</v>
      </c>
    </row>
    <row r="68" spans="1:4" ht="14.45" customHeight="1" x14ac:dyDescent="0.25">
      <c r="A68" s="165"/>
      <c r="B68" s="160"/>
      <c r="C68" s="161" t="s">
        <v>659</v>
      </c>
      <c r="D68" s="162"/>
    </row>
    <row r="69" spans="1:4" ht="14.45" customHeight="1" x14ac:dyDescent="0.25">
      <c r="A69" s="165"/>
      <c r="B69" s="160"/>
      <c r="C69" s="142" t="s">
        <v>660</v>
      </c>
      <c r="D69" s="143" t="s">
        <v>142</v>
      </c>
    </row>
    <row r="70" spans="1:4" ht="14.45" customHeight="1" x14ac:dyDescent="0.25">
      <c r="A70" s="165"/>
      <c r="B70" s="160"/>
      <c r="C70" s="143" t="s">
        <v>142</v>
      </c>
      <c r="D70" s="141" t="s">
        <v>383</v>
      </c>
    </row>
    <row r="71" spans="1:4" ht="14.45" customHeight="1" x14ac:dyDescent="0.25">
      <c r="A71" s="165"/>
      <c r="B71" s="160"/>
      <c r="C71" s="143" t="s">
        <v>142</v>
      </c>
      <c r="D71" s="141" t="s">
        <v>384</v>
      </c>
    </row>
    <row r="72" spans="1:4" ht="14.45" customHeight="1" x14ac:dyDescent="0.25">
      <c r="A72" s="165"/>
      <c r="B72" s="160"/>
      <c r="C72" s="161" t="s">
        <v>661</v>
      </c>
      <c r="D72" s="162"/>
    </row>
    <row r="73" spans="1:4" ht="14.45" customHeight="1" x14ac:dyDescent="0.25">
      <c r="A73" s="165"/>
      <c r="B73" s="160"/>
      <c r="C73" s="142" t="s">
        <v>660</v>
      </c>
      <c r="D73" s="143" t="s">
        <v>142</v>
      </c>
    </row>
    <row r="74" spans="1:4" ht="14.45" customHeight="1" x14ac:dyDescent="0.25">
      <c r="A74" s="165"/>
      <c r="B74" s="160"/>
      <c r="C74" s="143" t="s">
        <v>142</v>
      </c>
      <c r="D74" s="141" t="s">
        <v>383</v>
      </c>
    </row>
    <row r="75" spans="1:4" ht="14.45" customHeight="1" x14ac:dyDescent="0.25">
      <c r="A75" s="165"/>
      <c r="B75" s="160"/>
      <c r="C75" s="143" t="s">
        <v>142</v>
      </c>
      <c r="D75" s="141" t="s">
        <v>384</v>
      </c>
    </row>
    <row r="76" spans="1:4" ht="14.45" customHeight="1" x14ac:dyDescent="0.25">
      <c r="A76" s="165"/>
      <c r="B76" s="160"/>
      <c r="C76" s="161" t="s">
        <v>662</v>
      </c>
      <c r="D76" s="162"/>
    </row>
    <row r="77" spans="1:4" ht="14.45" customHeight="1" x14ac:dyDescent="0.25">
      <c r="A77" s="165"/>
      <c r="B77" s="160"/>
      <c r="C77" s="142" t="s">
        <v>660</v>
      </c>
      <c r="D77" s="143" t="s">
        <v>142</v>
      </c>
    </row>
    <row r="78" spans="1:4" ht="14.45" customHeight="1" x14ac:dyDescent="0.25">
      <c r="A78" s="165"/>
      <c r="B78" s="160"/>
      <c r="C78" s="143" t="s">
        <v>142</v>
      </c>
      <c r="D78" s="141" t="s">
        <v>383</v>
      </c>
    </row>
    <row r="79" spans="1:4" ht="14.45" customHeight="1" x14ac:dyDescent="0.25">
      <c r="A79" s="165"/>
      <c r="B79" s="160"/>
      <c r="C79" s="143" t="s">
        <v>142</v>
      </c>
      <c r="D79" s="141" t="s">
        <v>384</v>
      </c>
    </row>
    <row r="80" spans="1:4" ht="14.45" customHeight="1" x14ac:dyDescent="0.25">
      <c r="A80" s="165"/>
      <c r="B80" s="160"/>
      <c r="C80" s="161" t="s">
        <v>663</v>
      </c>
      <c r="D80" s="162"/>
    </row>
    <row r="81" spans="1:4" ht="14.45" customHeight="1" x14ac:dyDescent="0.25">
      <c r="A81" s="165"/>
      <c r="B81" s="160"/>
      <c r="C81" s="142" t="s">
        <v>660</v>
      </c>
      <c r="D81" s="143" t="s">
        <v>142</v>
      </c>
    </row>
    <row r="82" spans="1:4" ht="14.45" customHeight="1" x14ac:dyDescent="0.25">
      <c r="A82" s="165"/>
      <c r="B82" s="160"/>
      <c r="C82" s="143" t="s">
        <v>142</v>
      </c>
      <c r="D82" s="141" t="s">
        <v>383</v>
      </c>
    </row>
    <row r="83" spans="1:4" ht="14.45" customHeight="1" x14ac:dyDescent="0.25">
      <c r="A83" s="166"/>
      <c r="B83" s="160"/>
      <c r="C83" s="143" t="s">
        <v>142</v>
      </c>
      <c r="D83" s="141" t="s">
        <v>384</v>
      </c>
    </row>
    <row r="84" spans="1:4" ht="14.45" customHeight="1" x14ac:dyDescent="0.25">
      <c r="A84" s="146" t="s">
        <v>664</v>
      </c>
      <c r="B84" s="159" t="s">
        <v>666</v>
      </c>
      <c r="C84" s="159"/>
      <c r="D84" s="159"/>
    </row>
    <row r="85" spans="1:4" ht="14.45" customHeight="1" x14ac:dyDescent="0.25">
      <c r="A85" s="152" t="s">
        <v>673</v>
      </c>
      <c r="B85" s="152" t="s">
        <v>655</v>
      </c>
      <c r="C85" s="157"/>
      <c r="D85" s="157"/>
    </row>
    <row r="86" spans="1:4" ht="14.45" customHeight="1" x14ac:dyDescent="0.25">
      <c r="A86" s="153"/>
      <c r="B86" s="153"/>
      <c r="C86" s="157"/>
      <c r="D86" s="157"/>
    </row>
    <row r="87" spans="1:4" ht="14.45" customHeight="1" x14ac:dyDescent="0.25">
      <c r="A87" s="153"/>
      <c r="B87" s="153"/>
      <c r="C87" s="158" t="s">
        <v>667</v>
      </c>
      <c r="D87" s="158"/>
    </row>
    <row r="88" spans="1:4" ht="14.45" customHeight="1" x14ac:dyDescent="0.25">
      <c r="A88" s="153"/>
      <c r="B88" s="153"/>
      <c r="C88" s="155" t="s">
        <v>668</v>
      </c>
      <c r="D88" s="156"/>
    </row>
    <row r="89" spans="1:4" ht="27.75" customHeight="1" x14ac:dyDescent="0.25">
      <c r="A89" s="153"/>
      <c r="B89" s="153"/>
      <c r="C89" s="155" t="s">
        <v>670</v>
      </c>
      <c r="D89" s="156"/>
    </row>
    <row r="90" spans="1:4" ht="14.45" customHeight="1" x14ac:dyDescent="0.25">
      <c r="A90" s="153"/>
      <c r="B90" s="153"/>
      <c r="C90" s="155" t="s">
        <v>669</v>
      </c>
      <c r="D90" s="156"/>
    </row>
    <row r="91" spans="1:4" ht="30" customHeight="1" x14ac:dyDescent="0.25">
      <c r="A91" s="153"/>
      <c r="B91" s="153"/>
      <c r="C91" s="155" t="s">
        <v>671</v>
      </c>
      <c r="D91" s="156"/>
    </row>
    <row r="92" spans="1:4" ht="41.25" customHeight="1" x14ac:dyDescent="0.25">
      <c r="A92" s="154"/>
      <c r="B92" s="154"/>
      <c r="C92" s="155" t="s">
        <v>672</v>
      </c>
      <c r="D92" s="156"/>
    </row>
    <row r="93" spans="1:4" ht="27.75" customHeight="1" x14ac:dyDescent="0.25">
      <c r="A93" s="149" t="s">
        <v>674</v>
      </c>
      <c r="B93" s="152" t="s">
        <v>656</v>
      </c>
      <c r="C93" s="157"/>
      <c r="D93" s="157"/>
    </row>
    <row r="94" spans="1:4" ht="27" customHeight="1" x14ac:dyDescent="0.25">
      <c r="A94" s="150"/>
      <c r="B94" s="153"/>
      <c r="C94" s="157"/>
      <c r="D94" s="157"/>
    </row>
    <row r="95" spans="1:4" ht="15.75" customHeight="1" x14ac:dyDescent="0.25">
      <c r="A95" s="150"/>
      <c r="B95" s="153"/>
      <c r="C95" s="158" t="s">
        <v>667</v>
      </c>
      <c r="D95" s="158"/>
    </row>
    <row r="96" spans="1:4" ht="15.75" customHeight="1" x14ac:dyDescent="0.25">
      <c r="A96" s="150"/>
      <c r="B96" s="153"/>
      <c r="C96" s="155" t="s">
        <v>668</v>
      </c>
      <c r="D96" s="156"/>
    </row>
    <row r="97" spans="1:4" ht="15.75" customHeight="1" x14ac:dyDescent="0.25">
      <c r="A97" s="150"/>
      <c r="B97" s="153"/>
      <c r="C97" s="155" t="s">
        <v>670</v>
      </c>
      <c r="D97" s="156"/>
    </row>
    <row r="98" spans="1:4" ht="15.75" customHeight="1" x14ac:dyDescent="0.25">
      <c r="A98" s="150"/>
      <c r="B98" s="153"/>
      <c r="C98" s="155" t="s">
        <v>675</v>
      </c>
      <c r="D98" s="156"/>
    </row>
    <row r="99" spans="1:4" ht="15.75" customHeight="1" x14ac:dyDescent="0.25">
      <c r="A99" s="150"/>
      <c r="B99" s="153"/>
      <c r="C99" s="155" t="s">
        <v>676</v>
      </c>
      <c r="D99" s="156"/>
    </row>
    <row r="100" spans="1:4" ht="15.75" customHeight="1" x14ac:dyDescent="0.25">
      <c r="A100" s="150"/>
      <c r="B100" s="153"/>
      <c r="C100" s="155" t="s">
        <v>677</v>
      </c>
      <c r="D100" s="156"/>
    </row>
    <row r="101" spans="1:4" ht="15.75" customHeight="1" x14ac:dyDescent="0.25">
      <c r="A101" s="151"/>
      <c r="B101" s="154"/>
      <c r="C101" s="155" t="s">
        <v>678</v>
      </c>
      <c r="D101" s="156"/>
    </row>
    <row r="102" spans="1:4" x14ac:dyDescent="0.25">
      <c r="A102" s="4" t="s">
        <v>180</v>
      </c>
      <c r="B102" s="163" t="s">
        <v>579</v>
      </c>
      <c r="C102" s="163"/>
      <c r="D102" s="163"/>
    </row>
    <row r="103" spans="1:4" x14ac:dyDescent="0.25">
      <c r="A103" s="164" t="s">
        <v>591</v>
      </c>
      <c r="B103" s="164" t="s">
        <v>592</v>
      </c>
      <c r="C103" s="97">
        <v>44620</v>
      </c>
      <c r="D103" s="95" t="s">
        <v>580</v>
      </c>
    </row>
    <row r="104" spans="1:4" x14ac:dyDescent="0.25">
      <c r="A104" s="165"/>
      <c r="B104" s="165"/>
      <c r="C104" s="96"/>
      <c r="D104" s="95" t="s">
        <v>581</v>
      </c>
    </row>
    <row r="105" spans="1:4" x14ac:dyDescent="0.25">
      <c r="A105" s="166"/>
      <c r="B105" s="166"/>
      <c r="C105" s="96"/>
      <c r="D105" s="95" t="s">
        <v>582</v>
      </c>
    </row>
    <row r="112" spans="1:4" x14ac:dyDescent="0.25">
      <c r="C112" s="98"/>
    </row>
  </sheetData>
  <mergeCells count="80">
    <mergeCell ref="A6:D6"/>
    <mergeCell ref="A4:D4"/>
    <mergeCell ref="A2:D2"/>
    <mergeCell ref="A8:D8"/>
    <mergeCell ref="C14:D14"/>
    <mergeCell ref="C15:D15"/>
    <mergeCell ref="B11:D11"/>
    <mergeCell ref="B12:D12"/>
    <mergeCell ref="C13:D13"/>
    <mergeCell ref="C43:D43"/>
    <mergeCell ref="A16:A18"/>
    <mergeCell ref="B16:B18"/>
    <mergeCell ref="C16:D16"/>
    <mergeCell ref="C17:D17"/>
    <mergeCell ref="C18:D18"/>
    <mergeCell ref="A19:A24"/>
    <mergeCell ref="B19:B24"/>
    <mergeCell ref="C47:D47"/>
    <mergeCell ref="C48:D48"/>
    <mergeCell ref="C49:D49"/>
    <mergeCell ref="B44:D44"/>
    <mergeCell ref="B45:D45"/>
    <mergeCell ref="C46:D46"/>
    <mergeCell ref="A37:A42"/>
    <mergeCell ref="B37:B42"/>
    <mergeCell ref="A25:A30"/>
    <mergeCell ref="B25:B30"/>
    <mergeCell ref="A31:A36"/>
    <mergeCell ref="B31:B36"/>
    <mergeCell ref="C57:D57"/>
    <mergeCell ref="C50:D50"/>
    <mergeCell ref="A51:A53"/>
    <mergeCell ref="B51:B53"/>
    <mergeCell ref="C51:D51"/>
    <mergeCell ref="C56:D56"/>
    <mergeCell ref="C52:D52"/>
    <mergeCell ref="C53:D53"/>
    <mergeCell ref="B54:D54"/>
    <mergeCell ref="A55:A56"/>
    <mergeCell ref="B55:B56"/>
    <mergeCell ref="C55:D55"/>
    <mergeCell ref="B102:D102"/>
    <mergeCell ref="B103:B105"/>
    <mergeCell ref="A103:A105"/>
    <mergeCell ref="A59:A62"/>
    <mergeCell ref="B59:B62"/>
    <mergeCell ref="C59:D59"/>
    <mergeCell ref="C60:D60"/>
    <mergeCell ref="C63:D63"/>
    <mergeCell ref="C64:D64"/>
    <mergeCell ref="A63:A83"/>
    <mergeCell ref="B84:D84"/>
    <mergeCell ref="C85:D85"/>
    <mergeCell ref="C86:D86"/>
    <mergeCell ref="C87:D87"/>
    <mergeCell ref="C88:D88"/>
    <mergeCell ref="A85:A92"/>
    <mergeCell ref="B58:D58"/>
    <mergeCell ref="B63:B83"/>
    <mergeCell ref="C65:D65"/>
    <mergeCell ref="C68:D68"/>
    <mergeCell ref="C72:D72"/>
    <mergeCell ref="C76:D76"/>
    <mergeCell ref="C80:D80"/>
    <mergeCell ref="C89:D89"/>
    <mergeCell ref="C90:D90"/>
    <mergeCell ref="C91:D91"/>
    <mergeCell ref="C92:D92"/>
    <mergeCell ref="B85:B92"/>
    <mergeCell ref="A93:A101"/>
    <mergeCell ref="B93:B101"/>
    <mergeCell ref="C99:D99"/>
    <mergeCell ref="C100:D100"/>
    <mergeCell ref="C101:D101"/>
    <mergeCell ref="C96:D96"/>
    <mergeCell ref="C98:D98"/>
    <mergeCell ref="C93:D93"/>
    <mergeCell ref="C94:D94"/>
    <mergeCell ref="C95:D95"/>
    <mergeCell ref="C97:D97"/>
  </mergeCells>
  <dataValidations count="2">
    <dataValidation type="date" operator="greaterThan" allowBlank="1" showInputMessage="1" showErrorMessage="1" error="Įveskite datą formatu yyyy-mm-dd. Ji turi būti didesnė už galutinę paraiškos pateikimo datą." sqref="C104" xr:uid="{00000000-0002-0000-0000-000000000000}">
      <formula1>C103</formula1>
    </dataValidation>
    <dataValidation type="date" operator="greaterThan" allowBlank="1" showInputMessage="1" showErrorMessage="1" error="Įveskite datą formatu yyyy-mm-dd. Ji turi būti didesnė už verslo plano įgyvendinimo pradžios datą." sqref="C105" xr:uid="{00000000-0002-0000-0000-000001000000}">
      <formula1>C104</formula1>
    </dataValidation>
  </dataValidations>
  <printOptions horizontalCentered="1"/>
  <pageMargins left="1.1811023622047245" right="0.39370078740157483" top="0.78740157480314965" bottom="0.78740157480314965" header="0.31496062992125984" footer="0.31496062992125984"/>
  <pageSetup paperSize="9" scale="72"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14</xdr:row>
                    <xdr:rowOff>161925</xdr:rowOff>
                  </from>
                  <to>
                    <xdr:col>3</xdr:col>
                    <xdr:colOff>1304925</xdr:colOff>
                    <xdr:row>16</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15</xdr:row>
                    <xdr:rowOff>171450</xdr:rowOff>
                  </from>
                  <to>
                    <xdr:col>3</xdr:col>
                    <xdr:colOff>1409700</xdr:colOff>
                    <xdr:row>17</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16</xdr:row>
                    <xdr:rowOff>171450</xdr:rowOff>
                  </from>
                  <to>
                    <xdr:col>3</xdr:col>
                    <xdr:colOff>952500</xdr:colOff>
                    <xdr:row>18</xdr:row>
                    <xdr:rowOff>19050</xdr:rowOff>
                  </to>
                </anchor>
              </controlPr>
            </control>
          </mc:Choice>
        </mc:AlternateContent>
        <mc:AlternateContent xmlns:mc="http://schemas.openxmlformats.org/markup-compatibility/2006">
          <mc:Choice Requires="x14">
            <control shapeId="1069" r:id="rId7" name="Check Box 45">
              <controlPr locked="0" defaultSize="0" autoFill="0" autoLine="0" autoPict="0" altText=" – negavęs ES ir valstybės paramos per paskutnius trejus mokestinius metus;">
                <anchor moveWithCells="1">
                  <from>
                    <xdr:col>2</xdr:col>
                    <xdr:colOff>104775</xdr:colOff>
                    <xdr:row>83</xdr:row>
                    <xdr:rowOff>161925</xdr:rowOff>
                  </from>
                  <to>
                    <xdr:col>3</xdr:col>
                    <xdr:colOff>3057525</xdr:colOff>
                    <xdr:row>85</xdr:row>
                    <xdr:rowOff>19050</xdr:rowOff>
                  </to>
                </anchor>
              </controlPr>
            </control>
          </mc:Choice>
        </mc:AlternateContent>
        <mc:AlternateContent xmlns:mc="http://schemas.openxmlformats.org/markup-compatibility/2006">
          <mc:Choice Requires="x14">
            <control shapeId="1070" r:id="rId8" name="Check Box 46">
              <controlPr locked="0" defaultSize="0" autoFill="0" autoLine="0" autoPict="0">
                <anchor moveWithCells="1">
                  <from>
                    <xdr:col>2</xdr:col>
                    <xdr:colOff>114300</xdr:colOff>
                    <xdr:row>84</xdr:row>
                    <xdr:rowOff>171450</xdr:rowOff>
                  </from>
                  <to>
                    <xdr:col>3</xdr:col>
                    <xdr:colOff>2962275</xdr:colOff>
                    <xdr:row>85</xdr:row>
                    <xdr:rowOff>171450</xdr:rowOff>
                  </to>
                </anchor>
              </controlPr>
            </control>
          </mc:Choice>
        </mc:AlternateContent>
        <mc:AlternateContent xmlns:mc="http://schemas.openxmlformats.org/markup-compatibility/2006">
          <mc:Choice Requires="x14">
            <control shapeId="1080" r:id="rId9" name="Check Box 56">
              <controlPr locked="0" defaultSize="0" autoFill="0" autoLine="0" autoPict="0" altText=" – negavęs ES ir valstybės paramos per paskutnius trejus mokestinius metus;">
                <anchor moveWithCells="1">
                  <from>
                    <xdr:col>2</xdr:col>
                    <xdr:colOff>57150</xdr:colOff>
                    <xdr:row>91</xdr:row>
                    <xdr:rowOff>476250</xdr:rowOff>
                  </from>
                  <to>
                    <xdr:col>3</xdr:col>
                    <xdr:colOff>3009900</xdr:colOff>
                    <xdr:row>93</xdr:row>
                    <xdr:rowOff>47625</xdr:rowOff>
                  </to>
                </anchor>
              </controlPr>
            </control>
          </mc:Choice>
        </mc:AlternateContent>
        <mc:AlternateContent xmlns:mc="http://schemas.openxmlformats.org/markup-compatibility/2006">
          <mc:Choice Requires="x14">
            <control shapeId="1081" r:id="rId10" name="Check Box 57">
              <controlPr locked="0" defaultSize="0" autoFill="0" autoLine="0" autoPict="0">
                <anchor moveWithCells="1">
                  <from>
                    <xdr:col>2</xdr:col>
                    <xdr:colOff>47625</xdr:colOff>
                    <xdr:row>92</xdr:row>
                    <xdr:rowOff>266700</xdr:rowOff>
                  </from>
                  <to>
                    <xdr:col>3</xdr:col>
                    <xdr:colOff>2895600</xdr:colOff>
                    <xdr:row>94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C13:D13</xm:sqref>
        </x14:dataValidation>
        <x14:dataValidation type="list" allowBlank="1" showInputMessage="1" showErrorMessage="1" xr:uid="{00000000-0002-0000-0000-000003000000}">
          <x14:formula1>
            <xm:f>Konstantos!$A$8:$A$10</xm:f>
          </x14:formula1>
          <xm:sqref>C14:D14</xm:sqref>
        </x14:dataValidation>
        <x14:dataValidation type="list" allowBlank="1" showInputMessage="1" showErrorMessage="1" xr:uid="{00000000-0002-0000-0000-000004000000}">
          <x14:formula1>
            <xm:f>Konstantos!$A$18:$A$21</xm:f>
          </x14:formula1>
          <xm:sqref>C43:D43</xm:sqref>
        </x14:dataValidation>
        <x14:dataValidation type="list" allowBlank="1" showInputMessage="1" showErrorMessage="1" xr:uid="{00000000-0002-0000-0000-000005000000}">
          <x14:formula1>
            <xm:f>Konstantos!$A$24:$A$31</xm:f>
          </x14:formula1>
          <xm:sqref>C51:D51</xm:sqref>
        </x14:dataValidation>
        <x14:dataValidation type="list" allowBlank="1" showInputMessage="1" showErrorMessage="1" xr:uid="{00000000-0002-0000-0000-000006000000}">
          <x14:formula1>
            <xm:f>Konstantos!$A$34:$A$40</xm:f>
          </x14:formula1>
          <xm:sqref>C55:D55</xm:sqref>
        </x14:dataValidation>
        <x14:dataValidation type="list" allowBlank="1" showInputMessage="1" showErrorMessage="1" xr:uid="{00000000-0002-0000-0000-000007000000}">
          <x14:formula1>
            <xm:f>Konstantos!$A$48:$A$51</xm:f>
          </x14:formula1>
          <xm:sqref>C59:D59 C63:D63</xm:sqref>
        </x14:dataValidation>
        <x14:dataValidation type="list" allowBlank="1" showInputMessage="1" showErrorMessage="1" xr:uid="{00000000-0002-0000-0000-000008000000}">
          <x14:formula1>
            <xm:f>Konstantos!$A$43:$A$45</xm:f>
          </x14:formula1>
          <xm:sqref>C57:D57</xm:sqref>
        </x14:dataValidation>
        <x14:dataValidation type="list" allowBlank="1" showInputMessage="1" showErrorMessage="1" xr:uid="{00000000-0002-0000-0000-000009000000}">
          <x14:formula1>
            <xm:f>Konstantos!$A$13:$A$15</xm:f>
          </x14:formula1>
          <xm:sqref>C15:D15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6" zoomScale="70" zoomScaleNormal="70" workbookViewId="0">
      <selection activeCell="C6" sqref="C6"/>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ht="28.5" customHeight="1" x14ac:dyDescent="0.25">
      <c r="A1" s="4" t="s">
        <v>45</v>
      </c>
      <c r="B1" s="163" t="s">
        <v>46</v>
      </c>
      <c r="C1" s="163"/>
      <c r="D1" s="163"/>
    </row>
    <row r="2" spans="1:4" s="12" customFormat="1" ht="30" x14ac:dyDescent="0.25">
      <c r="A2" s="8" t="s">
        <v>51</v>
      </c>
      <c r="B2" s="8" t="s">
        <v>52</v>
      </c>
      <c r="C2" s="8" t="s">
        <v>53</v>
      </c>
      <c r="D2" s="8" t="s">
        <v>54</v>
      </c>
    </row>
    <row r="3" spans="1:4" x14ac:dyDescent="0.25">
      <c r="A3" s="7" t="s">
        <v>55</v>
      </c>
      <c r="B3" s="172" t="s">
        <v>56</v>
      </c>
      <c r="C3" s="172"/>
      <c r="D3" s="172"/>
    </row>
    <row r="4" spans="1:4" x14ac:dyDescent="0.25">
      <c r="A4" s="6" t="s">
        <v>57</v>
      </c>
      <c r="B4" s="6" t="s">
        <v>58</v>
      </c>
      <c r="C4" s="57"/>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72" t="s">
        <v>75</v>
      </c>
      <c r="C13" s="172"/>
      <c r="D13" s="172"/>
    </row>
    <row r="14" spans="1:4" ht="104.45" customHeight="1" x14ac:dyDescent="0.25">
      <c r="A14" s="6" t="s">
        <v>76</v>
      </c>
      <c r="B14" s="17" t="s">
        <v>79</v>
      </c>
      <c r="C14" s="42"/>
      <c r="D14" s="42" t="s">
        <v>679</v>
      </c>
    </row>
    <row r="15" spans="1:4" ht="93" customHeight="1" x14ac:dyDescent="0.25">
      <c r="A15" s="6" t="s">
        <v>77</v>
      </c>
      <c r="B15" s="17" t="s">
        <v>80</v>
      </c>
      <c r="C15" s="42"/>
      <c r="D15" s="42" t="s">
        <v>679</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zoomScale="80" zoomScaleNormal="80" workbookViewId="0">
      <selection activeCell="C6" sqref="C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63" t="s">
        <v>83</v>
      </c>
      <c r="C1" s="163"/>
    </row>
    <row r="2" spans="1:3" x14ac:dyDescent="0.25">
      <c r="A2" s="7" t="s">
        <v>84</v>
      </c>
      <c r="B2" s="172" t="s">
        <v>85</v>
      </c>
      <c r="C2" s="172"/>
    </row>
    <row r="3" spans="1:3" ht="85.9" customHeight="1" x14ac:dyDescent="0.25">
      <c r="A3" s="6" t="s">
        <v>86</v>
      </c>
      <c r="B3" s="167"/>
      <c r="C3" s="167"/>
    </row>
    <row r="4" spans="1:3" x14ac:dyDescent="0.25">
      <c r="A4" s="7" t="s">
        <v>87</v>
      </c>
      <c r="B4" s="172" t="s">
        <v>88</v>
      </c>
      <c r="C4" s="172"/>
    </row>
    <row r="5" spans="1:3" ht="43.9" customHeight="1" x14ac:dyDescent="0.25">
      <c r="A5" s="6" t="s">
        <v>89</v>
      </c>
      <c r="B5" s="6" t="s">
        <v>90</v>
      </c>
      <c r="C5" s="42" t="s">
        <v>354</v>
      </c>
    </row>
    <row r="6" spans="1:3" ht="89.45" customHeight="1" x14ac:dyDescent="0.25">
      <c r="A6" s="6" t="s">
        <v>91</v>
      </c>
      <c r="B6" s="6" t="s">
        <v>92</v>
      </c>
      <c r="C6" s="42"/>
    </row>
    <row r="7" spans="1:3" x14ac:dyDescent="0.25">
      <c r="A7" s="7" t="s">
        <v>93</v>
      </c>
      <c r="B7" s="172" t="s">
        <v>94</v>
      </c>
      <c r="C7" s="172"/>
    </row>
    <row r="8" spans="1:3" ht="67.900000000000006" customHeight="1" x14ac:dyDescent="0.25">
      <c r="A8" s="6" t="s">
        <v>95</v>
      </c>
      <c r="B8" s="155"/>
      <c r="C8" s="156"/>
    </row>
    <row r="9" spans="1:3" x14ac:dyDescent="0.25">
      <c r="A9" s="7" t="s">
        <v>96</v>
      </c>
      <c r="B9" s="172" t="s">
        <v>97</v>
      </c>
      <c r="C9" s="172"/>
    </row>
    <row r="10" spans="1:3" ht="78" customHeight="1" x14ac:dyDescent="0.25">
      <c r="A10" s="6" t="s">
        <v>98</v>
      </c>
      <c r="B10" s="167"/>
      <c r="C10" s="167"/>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37"/>
  <sheetViews>
    <sheetView zoomScale="80" zoomScaleNormal="80" workbookViewId="0">
      <pane ySplit="5" topLeftCell="A6" activePane="bottomLeft" state="frozen"/>
      <selection activeCell="T23" sqref="T23"/>
      <selection pane="bottomLeft" activeCell="E5" sqref="E5 D75"/>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63" t="s">
        <v>100</v>
      </c>
      <c r="C1" s="163"/>
      <c r="D1" s="163"/>
      <c r="E1" s="163"/>
      <c r="F1" s="163"/>
      <c r="G1" s="163"/>
      <c r="H1" s="163"/>
      <c r="I1" s="163"/>
      <c r="J1" s="163"/>
      <c r="K1" s="163"/>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6" t="s">
        <v>107</v>
      </c>
      <c r="B3" s="186" t="s">
        <v>108</v>
      </c>
      <c r="C3" s="187" t="str">
        <f>IF('1'!C14="Verslo plėtra", CONCATENATE("Ataskaitiniai metai - ",TEXT(YEAR('1'!C103)-1,"0000")), IF('1'!C14="Verslo pradžia", "Nepildoma, išskyrus žalius langelius", "Užpildykite 1.1.2 punktą"))</f>
        <v>Ataskaitiniai metai - 2021</v>
      </c>
      <c r="D3" s="186" t="s">
        <v>109</v>
      </c>
      <c r="E3" s="186"/>
      <c r="F3" s="186"/>
      <c r="G3" s="186" t="s">
        <v>110</v>
      </c>
      <c r="H3" s="186"/>
      <c r="I3" s="186"/>
      <c r="J3" s="186"/>
      <c r="K3" s="186"/>
      <c r="M3" s="88"/>
    </row>
    <row r="4" spans="1:13" s="13" customFormat="1" x14ac:dyDescent="0.25">
      <c r="A4" s="186"/>
      <c r="B4" s="186"/>
      <c r="C4" s="188"/>
      <c r="D4" s="18" t="s">
        <v>626</v>
      </c>
      <c r="E4" s="18" t="s">
        <v>112</v>
      </c>
      <c r="F4" s="18" t="s">
        <v>113</v>
      </c>
      <c r="G4" s="18" t="s">
        <v>111</v>
      </c>
      <c r="H4" s="18" t="s">
        <v>112</v>
      </c>
      <c r="I4" s="18" t="s">
        <v>113</v>
      </c>
      <c r="J4" s="18" t="s">
        <v>114</v>
      </c>
      <c r="K4" s="18" t="s">
        <v>115</v>
      </c>
    </row>
    <row r="5" spans="1:13" s="13" customFormat="1" ht="28.15" customHeight="1" x14ac:dyDescent="0.25">
      <c r="A5" s="186"/>
      <c r="B5" s="186"/>
      <c r="C5" s="189"/>
      <c r="D5" s="24">
        <f>IF('1'!C14="Verslo plėtra", YEAR('1'!C103), IF('1'!C14="Verslo pradžia", YEAR('1'!C104)))</f>
        <v>2022</v>
      </c>
      <c r="E5" s="24">
        <f>IF('1'!C14="Verslo plėtra", IF(YEAR('1'!C105)-YEAR('1'!C104)=0, IF(YEAR('1'!C104)-YEAR('1'!C103)&gt;0,D5+1,0), D5+1), IF('1'!C14="Verslo pradžia", IF(YEAR('1'!C105)-YEAR('1'!C104)&gt;0,D5+1, 0)))</f>
        <v>0</v>
      </c>
      <c r="F5" s="24">
        <f>IF('1'!C14="Verslo plėtra", IF(E5=0, 0, IF(E5-YEAR('1'!C105)=0, 0, E5+1)), IF('1'!C14="Verslo pradžia", IF(YEAR('1'!C105)-YEAR('1'!C104)&gt;1,E5+1,0)))</f>
        <v>0</v>
      </c>
      <c r="G5" s="24">
        <f>IF(F5&gt;0, F5+1, IF(E5&gt;0, E5+1, D5+1))</f>
        <v>2023</v>
      </c>
      <c r="H5" s="24">
        <f>G5+1</f>
        <v>2024</v>
      </c>
      <c r="I5" s="24">
        <f t="shared" ref="I5" si="0">H5+1</f>
        <v>2025</v>
      </c>
      <c r="J5" s="24" t="s">
        <v>647</v>
      </c>
      <c r="K5" s="24" t="s">
        <v>647</v>
      </c>
    </row>
    <row r="6" spans="1:13" ht="43.9" customHeight="1" x14ac:dyDescent="0.25">
      <c r="A6" s="66" t="s">
        <v>116</v>
      </c>
      <c r="B6" s="4" t="s">
        <v>117</v>
      </c>
      <c r="C6" s="65">
        <f>C7+C28+C45</f>
        <v>0</v>
      </c>
      <c r="D6" s="65">
        <f t="shared" ref="D6:K6" si="1">D7+D28+D45</f>
        <v>0</v>
      </c>
      <c r="E6" s="65">
        <f t="shared" si="1"/>
        <v>0</v>
      </c>
      <c r="F6" s="65">
        <f t="shared" si="1"/>
        <v>0</v>
      </c>
      <c r="G6" s="65">
        <f t="shared" si="1"/>
        <v>0</v>
      </c>
      <c r="H6" s="65">
        <f t="shared" si="1"/>
        <v>0</v>
      </c>
      <c r="I6" s="65">
        <f t="shared" si="1"/>
        <v>0</v>
      </c>
      <c r="J6" s="65">
        <f t="shared" si="1"/>
        <v>0</v>
      </c>
      <c r="K6" s="65">
        <f t="shared" si="1"/>
        <v>0</v>
      </c>
    </row>
    <row r="7" spans="1:13" ht="29.45" customHeight="1" x14ac:dyDescent="0.25">
      <c r="A7" s="4" t="s">
        <v>118</v>
      </c>
      <c r="B7" s="4" t="s">
        <v>389</v>
      </c>
      <c r="C7" s="65">
        <f>C12+C17+C22+C27</f>
        <v>0</v>
      </c>
      <c r="D7" s="65">
        <f t="shared" ref="D7:K7" si="2">D12+D17+D22+D27</f>
        <v>0</v>
      </c>
      <c r="E7" s="65">
        <f t="shared" si="2"/>
        <v>0</v>
      </c>
      <c r="F7" s="65">
        <f t="shared" si="2"/>
        <v>0</v>
      </c>
      <c r="G7" s="65">
        <f t="shared" si="2"/>
        <v>0</v>
      </c>
      <c r="H7" s="65">
        <f t="shared" si="2"/>
        <v>0</v>
      </c>
      <c r="I7" s="65">
        <f t="shared" si="2"/>
        <v>0</v>
      </c>
      <c r="J7" s="65">
        <f t="shared" si="2"/>
        <v>0</v>
      </c>
      <c r="K7" s="65">
        <f t="shared" si="2"/>
        <v>0</v>
      </c>
    </row>
    <row r="8" spans="1:13" s="68" customFormat="1" ht="30" customHeight="1" x14ac:dyDescent="0.25">
      <c r="A8" s="67" t="s">
        <v>394</v>
      </c>
      <c r="B8" s="190" t="s">
        <v>431</v>
      </c>
      <c r="C8" s="191"/>
      <c r="D8" s="191"/>
      <c r="E8" s="191"/>
      <c r="F8" s="191"/>
      <c r="G8" s="191"/>
      <c r="H8" s="191"/>
      <c r="I8" s="191"/>
      <c r="J8" s="191"/>
      <c r="K8" s="192"/>
    </row>
    <row r="9" spans="1:13" s="55" customFormat="1" ht="15" customHeight="1" x14ac:dyDescent="0.25">
      <c r="A9" s="56" t="s">
        <v>390</v>
      </c>
      <c r="B9" s="56" t="s">
        <v>412</v>
      </c>
      <c r="C9" s="58"/>
      <c r="D9" s="58"/>
      <c r="E9" s="58"/>
      <c r="F9" s="58"/>
      <c r="G9" s="58"/>
      <c r="H9" s="58"/>
      <c r="I9" s="58"/>
      <c r="J9" s="58"/>
      <c r="K9" s="58"/>
    </row>
    <row r="10" spans="1:13" s="55" customFormat="1" x14ac:dyDescent="0.25">
      <c r="A10" s="56" t="s">
        <v>391</v>
      </c>
      <c r="B10" s="56" t="s">
        <v>413</v>
      </c>
      <c r="C10" s="58"/>
      <c r="D10" s="58"/>
      <c r="E10" s="58"/>
      <c r="F10" s="58"/>
      <c r="G10" s="58"/>
      <c r="H10" s="58"/>
      <c r="I10" s="58"/>
      <c r="J10" s="58"/>
      <c r="K10" s="58"/>
    </row>
    <row r="11" spans="1:13" s="55" customFormat="1" ht="15.6" customHeight="1" x14ac:dyDescent="0.25">
      <c r="A11" s="56" t="s">
        <v>392</v>
      </c>
      <c r="B11" s="56" t="s">
        <v>414</v>
      </c>
      <c r="C11" s="58"/>
      <c r="D11" s="58"/>
      <c r="E11" s="58"/>
      <c r="F11" s="58"/>
      <c r="G11" s="58"/>
      <c r="H11" s="58"/>
      <c r="I11" s="58"/>
      <c r="J11" s="58"/>
      <c r="K11" s="58"/>
    </row>
    <row r="12" spans="1:13" s="55" customFormat="1" x14ac:dyDescent="0.25">
      <c r="A12" s="56" t="s">
        <v>393</v>
      </c>
      <c r="B12" s="56"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68" customFormat="1" ht="28.15" customHeight="1" x14ac:dyDescent="0.25">
      <c r="A13" s="67" t="s">
        <v>400</v>
      </c>
      <c r="B13" s="190" t="s">
        <v>431</v>
      </c>
      <c r="C13" s="191"/>
      <c r="D13" s="191"/>
      <c r="E13" s="191"/>
      <c r="F13" s="191"/>
      <c r="G13" s="191"/>
      <c r="H13" s="191"/>
      <c r="I13" s="191"/>
      <c r="J13" s="191"/>
      <c r="K13" s="192"/>
    </row>
    <row r="14" spans="1:13" s="55" customFormat="1" ht="13.9" customHeight="1" x14ac:dyDescent="0.25">
      <c r="A14" s="56" t="s">
        <v>395</v>
      </c>
      <c r="B14" s="56" t="s">
        <v>412</v>
      </c>
      <c r="C14" s="58"/>
      <c r="D14" s="58"/>
      <c r="E14" s="58"/>
      <c r="F14" s="58"/>
      <c r="G14" s="58"/>
      <c r="H14" s="58"/>
      <c r="I14" s="58"/>
      <c r="J14" s="58"/>
      <c r="K14" s="58"/>
    </row>
    <row r="15" spans="1:13" s="55" customFormat="1" x14ac:dyDescent="0.25">
      <c r="A15" s="56" t="s">
        <v>396</v>
      </c>
      <c r="B15" s="56" t="s">
        <v>413</v>
      </c>
      <c r="C15" s="58"/>
      <c r="D15" s="58"/>
      <c r="E15" s="58"/>
      <c r="F15" s="58"/>
      <c r="G15" s="58"/>
      <c r="H15" s="58"/>
      <c r="I15" s="58"/>
      <c r="J15" s="58"/>
      <c r="K15" s="58"/>
    </row>
    <row r="16" spans="1:13" s="55" customFormat="1" ht="14.45" customHeight="1" x14ac:dyDescent="0.25">
      <c r="A16" s="56" t="s">
        <v>397</v>
      </c>
      <c r="B16" s="56" t="s">
        <v>414</v>
      </c>
      <c r="C16" s="58"/>
      <c r="D16" s="58"/>
      <c r="E16" s="58"/>
      <c r="F16" s="58"/>
      <c r="G16" s="58"/>
      <c r="H16" s="58"/>
      <c r="I16" s="58"/>
      <c r="J16" s="58"/>
      <c r="K16" s="58"/>
    </row>
    <row r="17" spans="1:11" s="55" customFormat="1" x14ac:dyDescent="0.25">
      <c r="A17" s="56" t="s">
        <v>398</v>
      </c>
      <c r="B17" s="56"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68" customFormat="1" ht="30.6" customHeight="1" x14ac:dyDescent="0.25">
      <c r="A18" s="67" t="s">
        <v>399</v>
      </c>
      <c r="B18" s="190" t="s">
        <v>431</v>
      </c>
      <c r="C18" s="191"/>
      <c r="D18" s="191"/>
      <c r="E18" s="191"/>
      <c r="F18" s="191"/>
      <c r="G18" s="191"/>
      <c r="H18" s="191"/>
      <c r="I18" s="191"/>
      <c r="J18" s="191"/>
      <c r="K18" s="192"/>
    </row>
    <row r="19" spans="1:11" s="55" customFormat="1" ht="15.6" customHeight="1" x14ac:dyDescent="0.25">
      <c r="A19" s="56" t="s">
        <v>401</v>
      </c>
      <c r="B19" s="56" t="s">
        <v>412</v>
      </c>
      <c r="C19" s="58"/>
      <c r="D19" s="58"/>
      <c r="E19" s="58"/>
      <c r="F19" s="58"/>
      <c r="G19" s="58"/>
      <c r="H19" s="58"/>
      <c r="I19" s="58"/>
      <c r="J19" s="58"/>
      <c r="K19" s="58"/>
    </row>
    <row r="20" spans="1:11" s="55" customFormat="1" x14ac:dyDescent="0.25">
      <c r="A20" s="56" t="s">
        <v>402</v>
      </c>
      <c r="B20" s="56" t="s">
        <v>413</v>
      </c>
      <c r="C20" s="58"/>
      <c r="D20" s="58"/>
      <c r="E20" s="58"/>
      <c r="F20" s="58"/>
      <c r="G20" s="58"/>
      <c r="H20" s="58"/>
      <c r="I20" s="58"/>
      <c r="J20" s="58"/>
      <c r="K20" s="58"/>
    </row>
    <row r="21" spans="1:11" s="55" customFormat="1" ht="15" customHeight="1" x14ac:dyDescent="0.25">
      <c r="A21" s="56" t="s">
        <v>403</v>
      </c>
      <c r="B21" s="56" t="s">
        <v>414</v>
      </c>
      <c r="C21" s="58"/>
      <c r="D21" s="58"/>
      <c r="E21" s="58"/>
      <c r="F21" s="58"/>
      <c r="G21" s="58"/>
      <c r="H21" s="58"/>
      <c r="I21" s="58"/>
      <c r="J21" s="58"/>
      <c r="K21" s="58"/>
    </row>
    <row r="22" spans="1:11" s="55" customFormat="1" x14ac:dyDescent="0.25">
      <c r="A22" s="56" t="s">
        <v>404</v>
      </c>
      <c r="B22" s="56" t="s">
        <v>119</v>
      </c>
      <c r="C22" s="64">
        <f>C20*C21</f>
        <v>0</v>
      </c>
      <c r="D22" s="64">
        <f t="shared" ref="D22:K22" si="5">D20*D21</f>
        <v>0</v>
      </c>
      <c r="E22" s="64">
        <f t="shared" si="5"/>
        <v>0</v>
      </c>
      <c r="F22" s="64">
        <f t="shared" si="5"/>
        <v>0</v>
      </c>
      <c r="G22" s="64">
        <f t="shared" si="5"/>
        <v>0</v>
      </c>
      <c r="H22" s="64">
        <f t="shared" si="5"/>
        <v>0</v>
      </c>
      <c r="I22" s="64">
        <f t="shared" si="5"/>
        <v>0</v>
      </c>
      <c r="J22" s="64">
        <f t="shared" si="5"/>
        <v>0</v>
      </c>
      <c r="K22" s="64">
        <f t="shared" si="5"/>
        <v>0</v>
      </c>
    </row>
    <row r="23" spans="1:11" s="68" customFormat="1" ht="28.15" customHeight="1" x14ac:dyDescent="0.25">
      <c r="A23" s="67" t="s">
        <v>405</v>
      </c>
      <c r="B23" s="190" t="s">
        <v>431</v>
      </c>
      <c r="C23" s="191"/>
      <c r="D23" s="191"/>
      <c r="E23" s="191"/>
      <c r="F23" s="191"/>
      <c r="G23" s="191"/>
      <c r="H23" s="191"/>
      <c r="I23" s="191"/>
      <c r="J23" s="191"/>
      <c r="K23" s="192"/>
    </row>
    <row r="24" spans="1:11" s="55" customFormat="1" ht="30" x14ac:dyDescent="0.25">
      <c r="A24" s="56" t="s">
        <v>406</v>
      </c>
      <c r="B24" s="56" t="s">
        <v>412</v>
      </c>
      <c r="C24" s="58"/>
      <c r="D24" s="58"/>
      <c r="E24" s="58"/>
      <c r="F24" s="58"/>
      <c r="G24" s="58"/>
      <c r="H24" s="58"/>
      <c r="I24" s="58"/>
      <c r="J24" s="58"/>
      <c r="K24" s="58"/>
    </row>
    <row r="25" spans="1:11" s="55" customFormat="1" x14ac:dyDescent="0.25">
      <c r="A25" s="56" t="s">
        <v>407</v>
      </c>
      <c r="B25" s="56" t="s">
        <v>413</v>
      </c>
      <c r="C25" s="58"/>
      <c r="D25" s="58"/>
      <c r="E25" s="58"/>
      <c r="F25" s="58"/>
      <c r="G25" s="58"/>
      <c r="H25" s="58"/>
      <c r="I25" s="58"/>
      <c r="J25" s="58"/>
      <c r="K25" s="58"/>
    </row>
    <row r="26" spans="1:11" s="55" customFormat="1" ht="30" x14ac:dyDescent="0.25">
      <c r="A26" s="56" t="s">
        <v>408</v>
      </c>
      <c r="B26" s="56" t="s">
        <v>414</v>
      </c>
      <c r="C26" s="58"/>
      <c r="D26" s="58"/>
      <c r="E26" s="58"/>
      <c r="F26" s="58"/>
      <c r="G26" s="58"/>
      <c r="H26" s="58"/>
      <c r="I26" s="58"/>
      <c r="J26" s="58"/>
      <c r="K26" s="58"/>
    </row>
    <row r="27" spans="1:11" s="55" customFormat="1" x14ac:dyDescent="0.25">
      <c r="A27" s="56" t="s">
        <v>409</v>
      </c>
      <c r="B27" s="56"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65">
        <f>C32+C36+C40+C44</f>
        <v>0</v>
      </c>
      <c r="D28" s="65">
        <f t="shared" ref="D28:K28" si="7">D32+D36+D40+D44</f>
        <v>0</v>
      </c>
      <c r="E28" s="65">
        <f t="shared" si="7"/>
        <v>0</v>
      </c>
      <c r="F28" s="65">
        <f t="shared" si="7"/>
        <v>0</v>
      </c>
      <c r="G28" s="65">
        <f t="shared" si="7"/>
        <v>0</v>
      </c>
      <c r="H28" s="65">
        <f t="shared" si="7"/>
        <v>0</v>
      </c>
      <c r="I28" s="65">
        <f t="shared" si="7"/>
        <v>0</v>
      </c>
      <c r="J28" s="65">
        <f t="shared" si="7"/>
        <v>0</v>
      </c>
      <c r="K28" s="65">
        <f t="shared" si="7"/>
        <v>0</v>
      </c>
    </row>
    <row r="29" spans="1:11" s="68" customFormat="1" ht="30" customHeight="1" x14ac:dyDescent="0.25">
      <c r="A29" s="67" t="s">
        <v>416</v>
      </c>
      <c r="B29" s="190" t="s">
        <v>430</v>
      </c>
      <c r="C29" s="191"/>
      <c r="D29" s="191"/>
      <c r="E29" s="191"/>
      <c r="F29" s="191"/>
      <c r="G29" s="191"/>
      <c r="H29" s="191"/>
      <c r="I29" s="191"/>
      <c r="J29" s="191"/>
      <c r="K29" s="192"/>
    </row>
    <row r="30" spans="1:11" s="55" customFormat="1" x14ac:dyDescent="0.25">
      <c r="A30" s="56" t="s">
        <v>417</v>
      </c>
      <c r="B30" s="56" t="s">
        <v>415</v>
      </c>
      <c r="C30" s="58"/>
      <c r="D30" s="58"/>
      <c r="E30" s="58"/>
      <c r="F30" s="58"/>
      <c r="G30" s="58"/>
      <c r="H30" s="58"/>
      <c r="I30" s="58"/>
      <c r="J30" s="58"/>
      <c r="K30" s="58"/>
    </row>
    <row r="31" spans="1:11" s="55" customFormat="1" ht="30" x14ac:dyDescent="0.25">
      <c r="A31" s="56" t="s">
        <v>418</v>
      </c>
      <c r="B31" s="56" t="s">
        <v>135</v>
      </c>
      <c r="C31" s="58"/>
      <c r="D31" s="58"/>
      <c r="E31" s="58"/>
      <c r="F31" s="58"/>
      <c r="G31" s="58"/>
      <c r="H31" s="58"/>
      <c r="I31" s="58"/>
      <c r="J31" s="58"/>
      <c r="K31" s="58"/>
    </row>
    <row r="32" spans="1:11" s="55" customFormat="1" x14ac:dyDescent="0.25">
      <c r="A32" s="56" t="s">
        <v>419</v>
      </c>
      <c r="B32" s="56"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68" customFormat="1" ht="30.6" customHeight="1" x14ac:dyDescent="0.25">
      <c r="A33" s="67" t="s">
        <v>420</v>
      </c>
      <c r="B33" s="190" t="s">
        <v>430</v>
      </c>
      <c r="C33" s="191"/>
      <c r="D33" s="191"/>
      <c r="E33" s="191"/>
      <c r="F33" s="191"/>
      <c r="G33" s="191"/>
      <c r="H33" s="191"/>
      <c r="I33" s="191"/>
      <c r="J33" s="191"/>
      <c r="K33" s="192"/>
    </row>
    <row r="34" spans="1:11" s="55" customFormat="1" x14ac:dyDescent="0.25">
      <c r="A34" s="56" t="s">
        <v>410</v>
      </c>
      <c r="B34" s="56" t="s">
        <v>415</v>
      </c>
      <c r="C34" s="58"/>
      <c r="D34" s="58"/>
      <c r="E34" s="58"/>
      <c r="F34" s="58"/>
      <c r="G34" s="58"/>
      <c r="H34" s="58"/>
      <c r="I34" s="58"/>
      <c r="J34" s="58"/>
      <c r="K34" s="58"/>
    </row>
    <row r="35" spans="1:11" s="55" customFormat="1" ht="30" x14ac:dyDescent="0.25">
      <c r="A35" s="56" t="s">
        <v>411</v>
      </c>
      <c r="B35" s="56" t="s">
        <v>135</v>
      </c>
      <c r="C35" s="58"/>
      <c r="D35" s="58"/>
      <c r="E35" s="58"/>
      <c r="F35" s="58"/>
      <c r="G35" s="58"/>
      <c r="H35" s="58"/>
      <c r="I35" s="58"/>
      <c r="J35" s="58"/>
      <c r="K35" s="58"/>
    </row>
    <row r="36" spans="1:11" s="55" customFormat="1" x14ac:dyDescent="0.25">
      <c r="A36" s="56" t="s">
        <v>421</v>
      </c>
      <c r="B36" s="56"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68" customFormat="1" ht="31.15" customHeight="1" x14ac:dyDescent="0.25">
      <c r="A37" s="67" t="s">
        <v>422</v>
      </c>
      <c r="B37" s="190" t="s">
        <v>430</v>
      </c>
      <c r="C37" s="191"/>
      <c r="D37" s="191"/>
      <c r="E37" s="191"/>
      <c r="F37" s="191"/>
      <c r="G37" s="191"/>
      <c r="H37" s="191"/>
      <c r="I37" s="191"/>
      <c r="J37" s="191"/>
      <c r="K37" s="192"/>
    </row>
    <row r="38" spans="1:11" s="55" customFormat="1" x14ac:dyDescent="0.25">
      <c r="A38" s="56" t="s">
        <v>423</v>
      </c>
      <c r="B38" s="56" t="s">
        <v>415</v>
      </c>
      <c r="C38" s="58"/>
      <c r="D38" s="58"/>
      <c r="E38" s="58"/>
      <c r="F38" s="58"/>
      <c r="G38" s="58"/>
      <c r="H38" s="58"/>
      <c r="I38" s="58"/>
      <c r="J38" s="58"/>
      <c r="K38" s="58"/>
    </row>
    <row r="39" spans="1:11" s="55" customFormat="1" ht="30" x14ac:dyDescent="0.25">
      <c r="A39" s="56" t="s">
        <v>424</v>
      </c>
      <c r="B39" s="56" t="s">
        <v>135</v>
      </c>
      <c r="C39" s="58"/>
      <c r="D39" s="58"/>
      <c r="E39" s="58"/>
      <c r="F39" s="58"/>
      <c r="G39" s="58"/>
      <c r="H39" s="58"/>
      <c r="I39" s="58"/>
      <c r="J39" s="58"/>
      <c r="K39" s="58"/>
    </row>
    <row r="40" spans="1:11" s="55" customFormat="1" x14ac:dyDescent="0.25">
      <c r="A40" s="56" t="s">
        <v>425</v>
      </c>
      <c r="B40" s="56"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68" customFormat="1" ht="30.6" customHeight="1" x14ac:dyDescent="0.25">
      <c r="A41" s="67" t="s">
        <v>426</v>
      </c>
      <c r="B41" s="190" t="s">
        <v>430</v>
      </c>
      <c r="C41" s="191"/>
      <c r="D41" s="191"/>
      <c r="E41" s="191"/>
      <c r="F41" s="191"/>
      <c r="G41" s="191"/>
      <c r="H41" s="191"/>
      <c r="I41" s="191"/>
      <c r="J41" s="191"/>
      <c r="K41" s="192"/>
    </row>
    <row r="42" spans="1:11" s="55" customFormat="1" x14ac:dyDescent="0.25">
      <c r="A42" s="56" t="s">
        <v>427</v>
      </c>
      <c r="B42" s="56" t="s">
        <v>415</v>
      </c>
      <c r="C42" s="58"/>
      <c r="D42" s="58"/>
      <c r="E42" s="58"/>
      <c r="F42" s="58"/>
      <c r="G42" s="58"/>
      <c r="H42" s="58"/>
      <c r="I42" s="58"/>
      <c r="J42" s="58"/>
      <c r="K42" s="58"/>
    </row>
    <row r="43" spans="1:11" s="55" customFormat="1" ht="30" x14ac:dyDescent="0.25">
      <c r="A43" s="56" t="s">
        <v>428</v>
      </c>
      <c r="B43" s="56" t="s">
        <v>135</v>
      </c>
      <c r="C43" s="58"/>
      <c r="D43" s="58"/>
      <c r="E43" s="58"/>
      <c r="F43" s="58"/>
      <c r="G43" s="58"/>
      <c r="H43" s="58"/>
      <c r="I43" s="58"/>
      <c r="J43" s="58"/>
      <c r="K43" s="58"/>
    </row>
    <row r="44" spans="1:11" s="55" customFormat="1" x14ac:dyDescent="0.25">
      <c r="A44" s="56" t="s">
        <v>429</v>
      </c>
      <c r="B44" s="56"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5" customFormat="1" ht="29.45" customHeight="1" x14ac:dyDescent="0.25">
      <c r="A45" s="4" t="s">
        <v>641</v>
      </c>
      <c r="B45" s="4" t="s">
        <v>643</v>
      </c>
      <c r="C45" s="58"/>
      <c r="D45" s="58"/>
      <c r="E45" s="58"/>
      <c r="F45" s="58"/>
      <c r="G45" s="58"/>
      <c r="H45" s="58"/>
      <c r="I45" s="58"/>
      <c r="J45" s="58"/>
      <c r="K45" s="58"/>
    </row>
    <row r="46" spans="1:11" ht="30" x14ac:dyDescent="0.25">
      <c r="A46" s="66" t="s">
        <v>122</v>
      </c>
      <c r="B46" s="4" t="s">
        <v>385</v>
      </c>
      <c r="C46" s="65">
        <f>C47+C55+C68</f>
        <v>0</v>
      </c>
      <c r="D46" s="65">
        <f t="shared" ref="D46:K46" si="32">D47+D55+D68</f>
        <v>0</v>
      </c>
      <c r="E46" s="65">
        <f t="shared" si="32"/>
        <v>0</v>
      </c>
      <c r="F46" s="65">
        <f t="shared" si="32"/>
        <v>0</v>
      </c>
      <c r="G46" s="65">
        <f t="shared" si="32"/>
        <v>0</v>
      </c>
      <c r="H46" s="65">
        <f t="shared" si="32"/>
        <v>0</v>
      </c>
      <c r="I46" s="65">
        <f t="shared" si="32"/>
        <v>0</v>
      </c>
      <c r="J46" s="65">
        <f t="shared" si="32"/>
        <v>0</v>
      </c>
      <c r="K46" s="65">
        <f t="shared" si="32"/>
        <v>0</v>
      </c>
    </row>
    <row r="47" spans="1:11" s="85" customFormat="1" x14ac:dyDescent="0.25">
      <c r="A47" s="79" t="s">
        <v>123</v>
      </c>
      <c r="B47" s="17" t="s">
        <v>247</v>
      </c>
      <c r="C47" s="86">
        <f>SUM(C48:C53)</f>
        <v>0</v>
      </c>
      <c r="D47" s="86">
        <f t="shared" ref="D47:K47" si="33">SUM(D48:D53)</f>
        <v>0</v>
      </c>
      <c r="E47" s="86">
        <f t="shared" si="33"/>
        <v>0</v>
      </c>
      <c r="F47" s="86">
        <f t="shared" si="33"/>
        <v>0</v>
      </c>
      <c r="G47" s="86">
        <f t="shared" si="33"/>
        <v>0</v>
      </c>
      <c r="H47" s="86">
        <f t="shared" si="33"/>
        <v>0</v>
      </c>
      <c r="I47" s="86">
        <f t="shared" si="33"/>
        <v>0</v>
      </c>
      <c r="J47" s="86">
        <f t="shared" si="33"/>
        <v>0</v>
      </c>
      <c r="K47" s="86">
        <f t="shared" si="33"/>
        <v>0</v>
      </c>
    </row>
    <row r="48" spans="1:11" x14ac:dyDescent="0.25">
      <c r="A48" s="19" t="s">
        <v>527</v>
      </c>
      <c r="B48" s="58"/>
      <c r="C48" s="58"/>
      <c r="D48" s="58"/>
      <c r="E48" s="58"/>
      <c r="F48" s="58"/>
      <c r="G48" s="58"/>
      <c r="H48" s="58"/>
      <c r="I48" s="58"/>
      <c r="J48" s="58"/>
      <c r="K48" s="58"/>
    </row>
    <row r="49" spans="1:13" x14ac:dyDescent="0.25">
      <c r="A49" s="19" t="s">
        <v>528</v>
      </c>
      <c r="B49" s="58"/>
      <c r="C49" s="58"/>
      <c r="D49" s="58"/>
      <c r="E49" s="58"/>
      <c r="F49" s="58"/>
      <c r="G49" s="58"/>
      <c r="H49" s="58"/>
      <c r="I49" s="58"/>
      <c r="J49" s="58"/>
      <c r="K49" s="58"/>
    </row>
    <row r="50" spans="1:13" x14ac:dyDescent="0.25">
      <c r="A50" s="19" t="s">
        <v>529</v>
      </c>
      <c r="B50" s="58"/>
      <c r="C50" s="58"/>
      <c r="D50" s="58"/>
      <c r="E50" s="58"/>
      <c r="F50" s="58"/>
      <c r="G50" s="58"/>
      <c r="H50" s="58"/>
      <c r="I50" s="58"/>
      <c r="J50" s="58"/>
      <c r="K50" s="58"/>
    </row>
    <row r="51" spans="1:13" x14ac:dyDescent="0.25">
      <c r="A51" s="19" t="s">
        <v>530</v>
      </c>
      <c r="B51" s="58"/>
      <c r="C51" s="58"/>
      <c r="D51" s="58"/>
      <c r="E51" s="58"/>
      <c r="F51" s="58"/>
      <c r="G51" s="58"/>
      <c r="H51" s="58"/>
      <c r="I51" s="58"/>
      <c r="J51" s="58"/>
      <c r="K51" s="58"/>
    </row>
    <row r="52" spans="1:13" x14ac:dyDescent="0.25">
      <c r="A52" s="19" t="s">
        <v>531</v>
      </c>
      <c r="B52" s="58"/>
      <c r="C52" s="58"/>
      <c r="D52" s="58"/>
      <c r="E52" s="58"/>
      <c r="F52" s="58"/>
      <c r="G52" s="58"/>
      <c r="H52" s="58"/>
      <c r="I52" s="58"/>
      <c r="J52" s="58"/>
      <c r="K52" s="58"/>
    </row>
    <row r="53" spans="1:13" ht="55.5" customHeight="1" x14ac:dyDescent="0.25">
      <c r="A53" s="19" t="s">
        <v>532</v>
      </c>
      <c r="B53" s="99" t="s">
        <v>705</v>
      </c>
      <c r="C53" s="58"/>
      <c r="D53" s="58"/>
      <c r="E53" s="58"/>
      <c r="F53" s="58"/>
      <c r="G53" s="58"/>
      <c r="H53" s="58"/>
      <c r="I53" s="58"/>
      <c r="J53" s="58"/>
      <c r="K53" s="58"/>
      <c r="M53" s="87"/>
    </row>
    <row r="54" spans="1:13" ht="28.9" customHeight="1" x14ac:dyDescent="0.25">
      <c r="A54" s="19" t="s">
        <v>124</v>
      </c>
      <c r="B54" s="99" t="s">
        <v>576</v>
      </c>
      <c r="C54" s="58"/>
      <c r="D54" s="58"/>
      <c r="E54" s="58"/>
      <c r="F54" s="58"/>
      <c r="G54" s="58"/>
      <c r="H54" s="58"/>
      <c r="I54" s="58"/>
      <c r="J54" s="58"/>
      <c r="K54" s="58"/>
      <c r="M54" s="87"/>
    </row>
    <row r="55" spans="1:13" s="85" customFormat="1" x14ac:dyDescent="0.25">
      <c r="A55" s="79" t="s">
        <v>125</v>
      </c>
      <c r="B55" s="17" t="s">
        <v>126</v>
      </c>
      <c r="C55" s="86">
        <f>C56+C62</f>
        <v>0</v>
      </c>
      <c r="D55" s="86">
        <f t="shared" ref="D55:K55" si="34">D56+D62</f>
        <v>0</v>
      </c>
      <c r="E55" s="86">
        <f t="shared" si="34"/>
        <v>0</v>
      </c>
      <c r="F55" s="86">
        <f t="shared" si="34"/>
        <v>0</v>
      </c>
      <c r="G55" s="86">
        <f t="shared" si="34"/>
        <v>0</v>
      </c>
      <c r="H55" s="86">
        <f t="shared" si="34"/>
        <v>0</v>
      </c>
      <c r="I55" s="86">
        <f t="shared" si="34"/>
        <v>0</v>
      </c>
      <c r="J55" s="86">
        <f t="shared" si="34"/>
        <v>0</v>
      </c>
      <c r="K55" s="86">
        <f t="shared" si="34"/>
        <v>0</v>
      </c>
    </row>
    <row r="56" spans="1:13" s="85" customFormat="1" x14ac:dyDescent="0.25">
      <c r="A56" s="113" t="s">
        <v>628</v>
      </c>
      <c r="B56" s="17" t="s">
        <v>249</v>
      </c>
      <c r="C56" s="86">
        <f>SUM(C57:C61)</f>
        <v>0</v>
      </c>
      <c r="D56" s="86">
        <f t="shared" ref="D56:K56" si="35">SUM(D57:D61)</f>
        <v>0</v>
      </c>
      <c r="E56" s="86">
        <f t="shared" si="35"/>
        <v>0</v>
      </c>
      <c r="F56" s="86">
        <f t="shared" si="35"/>
        <v>0</v>
      </c>
      <c r="G56" s="86">
        <f t="shared" si="35"/>
        <v>0</v>
      </c>
      <c r="H56" s="86">
        <f t="shared" si="35"/>
        <v>0</v>
      </c>
      <c r="I56" s="86">
        <f t="shared" si="35"/>
        <v>0</v>
      </c>
      <c r="J56" s="86">
        <f t="shared" si="35"/>
        <v>0</v>
      </c>
      <c r="K56" s="86">
        <f t="shared" si="35"/>
        <v>0</v>
      </c>
    </row>
    <row r="57" spans="1:13" x14ac:dyDescent="0.25">
      <c r="A57" s="99" t="s">
        <v>629</v>
      </c>
      <c r="B57" s="58"/>
      <c r="C57" s="58"/>
      <c r="D57" s="58"/>
      <c r="E57" s="58"/>
      <c r="F57" s="58"/>
      <c r="G57" s="58"/>
      <c r="H57" s="58"/>
      <c r="I57" s="58"/>
      <c r="J57" s="58"/>
      <c r="K57" s="58"/>
    </row>
    <row r="58" spans="1:13" x14ac:dyDescent="0.25">
      <c r="A58" s="99" t="s">
        <v>630</v>
      </c>
      <c r="B58" s="58"/>
      <c r="C58" s="58"/>
      <c r="D58" s="58"/>
      <c r="E58" s="58"/>
      <c r="F58" s="58"/>
      <c r="G58" s="58"/>
      <c r="H58" s="58"/>
      <c r="I58" s="58"/>
      <c r="J58" s="58"/>
      <c r="K58" s="58"/>
    </row>
    <row r="59" spans="1:13" x14ac:dyDescent="0.25">
      <c r="A59" s="99" t="s">
        <v>631</v>
      </c>
      <c r="B59" s="58"/>
      <c r="C59" s="58"/>
      <c r="D59" s="58"/>
      <c r="E59" s="58"/>
      <c r="F59" s="58"/>
      <c r="G59" s="58"/>
      <c r="H59" s="58"/>
      <c r="I59" s="58"/>
      <c r="J59" s="58"/>
      <c r="K59" s="58"/>
    </row>
    <row r="60" spans="1:13" x14ac:dyDescent="0.25">
      <c r="A60" s="99" t="s">
        <v>632</v>
      </c>
      <c r="B60" s="58"/>
      <c r="C60" s="58"/>
      <c r="D60" s="58"/>
      <c r="E60" s="58"/>
      <c r="F60" s="58"/>
      <c r="G60" s="58"/>
      <c r="H60" s="58"/>
      <c r="I60" s="58"/>
      <c r="J60" s="58"/>
      <c r="K60" s="58"/>
    </row>
    <row r="61" spans="1:13" x14ac:dyDescent="0.25">
      <c r="A61" s="99" t="s">
        <v>633</v>
      </c>
      <c r="B61" s="58"/>
      <c r="C61" s="58"/>
      <c r="D61" s="58"/>
      <c r="E61" s="58"/>
      <c r="F61" s="58"/>
      <c r="G61" s="58"/>
      <c r="H61" s="58"/>
      <c r="I61" s="58"/>
      <c r="J61" s="58"/>
      <c r="K61" s="58"/>
    </row>
    <row r="62" spans="1:13" s="85" customFormat="1" ht="30" x14ac:dyDescent="0.25">
      <c r="A62" s="113" t="s">
        <v>634</v>
      </c>
      <c r="B62" s="17" t="s">
        <v>250</v>
      </c>
      <c r="C62" s="86">
        <f>SUM(C63:C66)</f>
        <v>0</v>
      </c>
      <c r="D62" s="86">
        <f t="shared" ref="D62:K62" si="36">SUM(D63:D66)</f>
        <v>0</v>
      </c>
      <c r="E62" s="86">
        <f t="shared" si="36"/>
        <v>0</v>
      </c>
      <c r="F62" s="86">
        <f t="shared" si="36"/>
        <v>0</v>
      </c>
      <c r="G62" s="86">
        <f t="shared" si="36"/>
        <v>0</v>
      </c>
      <c r="H62" s="86">
        <f t="shared" si="36"/>
        <v>0</v>
      </c>
      <c r="I62" s="86">
        <f t="shared" si="36"/>
        <v>0</v>
      </c>
      <c r="J62" s="86">
        <f t="shared" si="36"/>
        <v>0</v>
      </c>
      <c r="K62" s="86">
        <f t="shared" si="36"/>
        <v>0</v>
      </c>
    </row>
    <row r="63" spans="1:13" x14ac:dyDescent="0.25">
      <c r="A63" s="99" t="s">
        <v>635</v>
      </c>
      <c r="B63" s="58"/>
      <c r="C63" s="58"/>
      <c r="D63" s="58"/>
      <c r="E63" s="58"/>
      <c r="F63" s="58"/>
      <c r="G63" s="58"/>
      <c r="H63" s="58"/>
      <c r="I63" s="58"/>
      <c r="J63" s="58"/>
      <c r="K63" s="58"/>
    </row>
    <row r="64" spans="1:13" x14ac:dyDescent="0.25">
      <c r="A64" s="99" t="s">
        <v>636</v>
      </c>
      <c r="B64" s="58"/>
      <c r="C64" s="58"/>
      <c r="D64" s="58"/>
      <c r="E64" s="58"/>
      <c r="F64" s="58"/>
      <c r="G64" s="58"/>
      <c r="H64" s="58"/>
      <c r="I64" s="58"/>
      <c r="J64" s="58"/>
      <c r="K64" s="58"/>
    </row>
    <row r="65" spans="1:13" x14ac:dyDescent="0.25">
      <c r="A65" s="99" t="s">
        <v>637</v>
      </c>
      <c r="B65" s="58"/>
      <c r="C65" s="58"/>
      <c r="D65" s="58"/>
      <c r="E65" s="58"/>
      <c r="F65" s="58"/>
      <c r="G65" s="58"/>
      <c r="H65" s="58"/>
      <c r="I65" s="58"/>
      <c r="J65" s="58"/>
      <c r="K65" s="58"/>
    </row>
    <row r="66" spans="1:13" ht="55.5" x14ac:dyDescent="0.25">
      <c r="A66" s="99" t="s">
        <v>638</v>
      </c>
      <c r="B66" s="99" t="s">
        <v>706</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87" t="str">
        <f>IF(OR(C66&lt;0,D66&lt;0,E66&lt;0,F66&lt;0,G66&lt;0,H66&lt;0,I66&lt;0,K66&lt;0),"Kad gautume teisingus duomenis, pirmiausia turi būti užpildoma turto ir nusidėvėjimo lentelė","")</f>
        <v/>
      </c>
      <c r="M66" s="87"/>
    </row>
    <row r="67" spans="1:13" ht="30" x14ac:dyDescent="0.25">
      <c r="A67" s="99" t="s">
        <v>639</v>
      </c>
      <c r="B67" s="99" t="s">
        <v>577</v>
      </c>
      <c r="C67" s="58"/>
      <c r="D67" s="58"/>
      <c r="E67" s="58"/>
      <c r="F67" s="58"/>
      <c r="G67" s="58"/>
      <c r="H67" s="58"/>
      <c r="I67" s="58"/>
      <c r="J67" s="58"/>
      <c r="K67" s="58"/>
    </row>
    <row r="68" spans="1:13" s="85" customFormat="1" ht="30" x14ac:dyDescent="0.25">
      <c r="A68" s="113" t="s">
        <v>640</v>
      </c>
      <c r="B68" s="17" t="s">
        <v>260</v>
      </c>
      <c r="C68" s="53"/>
      <c r="D68" s="86">
        <f>+'5'!D23</f>
        <v>0</v>
      </c>
      <c r="E68" s="86">
        <f>+'5'!E23</f>
        <v>0</v>
      </c>
      <c r="F68" s="86">
        <f>+'5'!F23</f>
        <v>0</v>
      </c>
      <c r="G68" s="86">
        <f>+'5'!G23</f>
        <v>0</v>
      </c>
      <c r="H68" s="86">
        <f>+'5'!H23</f>
        <v>0</v>
      </c>
      <c r="I68" s="86">
        <f>+'5'!I23</f>
        <v>0</v>
      </c>
      <c r="J68" s="86">
        <f>+'5'!J23</f>
        <v>0</v>
      </c>
      <c r="K68" s="86">
        <f>+'5'!K23</f>
        <v>0</v>
      </c>
    </row>
    <row r="69" spans="1:13" s="85" customFormat="1" ht="30" x14ac:dyDescent="0.25">
      <c r="A69" s="113" t="s">
        <v>533</v>
      </c>
      <c r="B69" s="17" t="s">
        <v>578</v>
      </c>
      <c r="C69" s="86">
        <f>SUM(C53:C54,C66:C67)</f>
        <v>0</v>
      </c>
      <c r="D69" s="86">
        <f t="shared" ref="D69:K69" si="38">SUM(D53:D54,D66:D67)</f>
        <v>0</v>
      </c>
      <c r="E69" s="86">
        <f t="shared" si="38"/>
        <v>0</v>
      </c>
      <c r="F69" s="86">
        <f t="shared" si="38"/>
        <v>0</v>
      </c>
      <c r="G69" s="86">
        <f t="shared" si="38"/>
        <v>0</v>
      </c>
      <c r="H69" s="86">
        <f t="shared" si="38"/>
        <v>0</v>
      </c>
      <c r="I69" s="86">
        <f t="shared" si="38"/>
        <v>0</v>
      </c>
      <c r="J69" s="86">
        <f t="shared" si="38"/>
        <v>0</v>
      </c>
      <c r="K69" s="86">
        <f t="shared" si="38"/>
        <v>0</v>
      </c>
    </row>
    <row r="70" spans="1:13" ht="14.45" customHeight="1" x14ac:dyDescent="0.25">
      <c r="A70" s="4" t="s">
        <v>127</v>
      </c>
      <c r="B70" s="193" t="s">
        <v>128</v>
      </c>
      <c r="C70" s="194"/>
      <c r="D70" s="194"/>
      <c r="E70" s="194"/>
      <c r="F70" s="194"/>
      <c r="G70" s="194"/>
      <c r="H70" s="194"/>
      <c r="I70" s="194"/>
      <c r="J70" s="194"/>
      <c r="K70" s="195"/>
      <c r="L70" s="85"/>
    </row>
    <row r="71" spans="1:13" x14ac:dyDescent="0.25">
      <c r="A71" s="7" t="s">
        <v>129</v>
      </c>
      <c r="B71" s="180" t="s">
        <v>568</v>
      </c>
      <c r="C71" s="181"/>
      <c r="D71" s="181"/>
      <c r="E71" s="181"/>
      <c r="F71" s="181"/>
      <c r="G71" s="181"/>
      <c r="H71" s="181"/>
      <c r="I71" s="181"/>
      <c r="J71" s="181"/>
      <c r="K71" s="182"/>
      <c r="M71" s="87"/>
    </row>
    <row r="72" spans="1:13" ht="30" x14ac:dyDescent="0.25">
      <c r="A72" s="19" t="s">
        <v>448</v>
      </c>
      <c r="B72" s="19" t="s">
        <v>566</v>
      </c>
      <c r="C72" s="137"/>
      <c r="D72" s="22">
        <f>C75</f>
        <v>0</v>
      </c>
      <c r="E72" s="22">
        <f>IF(E5&gt;0, D75, 0)</f>
        <v>0</v>
      </c>
      <c r="F72" s="22">
        <f>IF(F5&gt;0, E75, 0)</f>
        <v>0</v>
      </c>
      <c r="G72" s="22">
        <f>IF(F5&gt;0, F75, IF(E5&gt;0, E75, D75))</f>
        <v>0</v>
      </c>
      <c r="H72" s="22">
        <f>G75</f>
        <v>0</v>
      </c>
      <c r="I72" s="22">
        <f t="shared" ref="I72:K72" si="39">H75</f>
        <v>0</v>
      </c>
      <c r="J72" s="22">
        <f t="shared" si="39"/>
        <v>0</v>
      </c>
      <c r="K72" s="22">
        <f t="shared" si="39"/>
        <v>0</v>
      </c>
      <c r="M72" s="87"/>
    </row>
    <row r="73" spans="1:13" x14ac:dyDescent="0.25">
      <c r="A73" s="19" t="s">
        <v>449</v>
      </c>
      <c r="B73" s="19" t="s">
        <v>441</v>
      </c>
      <c r="C73" s="58"/>
      <c r="D73" s="58"/>
      <c r="E73" s="58"/>
      <c r="F73" s="58"/>
      <c r="G73" s="58"/>
      <c r="H73" s="58"/>
      <c r="I73" s="58"/>
      <c r="J73" s="58"/>
      <c r="K73" s="58"/>
    </row>
    <row r="74" spans="1:13" ht="30" x14ac:dyDescent="0.25">
      <c r="A74" s="19" t="s">
        <v>450</v>
      </c>
      <c r="B74" s="19" t="s">
        <v>442</v>
      </c>
      <c r="C74" s="58"/>
      <c r="D74" s="58"/>
      <c r="E74" s="58"/>
      <c r="F74" s="58"/>
      <c r="G74" s="58"/>
      <c r="H74" s="58"/>
      <c r="I74" s="58"/>
      <c r="J74" s="58"/>
      <c r="K74" s="58"/>
    </row>
    <row r="75" spans="1:13" ht="30" x14ac:dyDescent="0.25">
      <c r="A75" s="19" t="s">
        <v>451</v>
      </c>
      <c r="B75" s="19" t="s">
        <v>567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87"/>
    </row>
    <row r="76" spans="1:13" ht="30" x14ac:dyDescent="0.25">
      <c r="A76" s="19" t="s">
        <v>680</v>
      </c>
      <c r="B76" s="19" t="s">
        <v>443</v>
      </c>
      <c r="C76" s="58"/>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681</v>
      </c>
      <c r="B77" s="19" t="s">
        <v>444</v>
      </c>
      <c r="C77" s="58"/>
      <c r="D77" s="58"/>
      <c r="E77" s="58"/>
      <c r="F77" s="58"/>
      <c r="G77" s="58"/>
      <c r="H77" s="58"/>
      <c r="I77" s="58"/>
      <c r="J77" s="58"/>
      <c r="K77" s="58"/>
    </row>
    <row r="78" spans="1:13" x14ac:dyDescent="0.25">
      <c r="A78" s="19" t="s">
        <v>682</v>
      </c>
      <c r="B78" s="19" t="s">
        <v>445</v>
      </c>
      <c r="C78" s="58"/>
      <c r="D78" s="58"/>
      <c r="E78" s="58"/>
      <c r="F78" s="58"/>
      <c r="G78" s="58"/>
      <c r="H78" s="58"/>
      <c r="I78" s="58"/>
      <c r="J78" s="58"/>
      <c r="K78" s="58"/>
    </row>
    <row r="79" spans="1:13" ht="30" x14ac:dyDescent="0.25">
      <c r="A79" s="19" t="s">
        <v>683</v>
      </c>
      <c r="B79" s="19" t="s">
        <v>446</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684</v>
      </c>
      <c r="B80" s="19" t="s">
        <v>447</v>
      </c>
      <c r="C80" s="100">
        <f>+C75-C79</f>
        <v>0</v>
      </c>
      <c r="D80" s="100">
        <f t="shared" ref="D80:K80" si="43">+D75-D79</f>
        <v>0</v>
      </c>
      <c r="E80" s="100">
        <f t="shared" si="43"/>
        <v>0</v>
      </c>
      <c r="F80" s="100">
        <f t="shared" si="43"/>
        <v>0</v>
      </c>
      <c r="G80" s="100">
        <f t="shared" si="43"/>
        <v>0</v>
      </c>
      <c r="H80" s="100">
        <f t="shared" si="43"/>
        <v>0</v>
      </c>
      <c r="I80" s="100">
        <f t="shared" si="43"/>
        <v>0</v>
      </c>
      <c r="J80" s="100">
        <f t="shared" si="43"/>
        <v>0</v>
      </c>
      <c r="K80" s="100">
        <f t="shared" si="43"/>
        <v>0</v>
      </c>
      <c r="M80" s="87"/>
    </row>
    <row r="81" spans="1:13" x14ac:dyDescent="0.25">
      <c r="A81" s="7" t="s">
        <v>130</v>
      </c>
      <c r="B81" s="183" t="s">
        <v>131</v>
      </c>
      <c r="C81" s="184"/>
      <c r="D81" s="184"/>
      <c r="E81" s="184"/>
      <c r="F81" s="184"/>
      <c r="G81" s="184"/>
      <c r="H81" s="184"/>
      <c r="I81" s="184"/>
      <c r="J81" s="184"/>
      <c r="K81" s="185"/>
    </row>
    <row r="82" spans="1:13" x14ac:dyDescent="0.25">
      <c r="A82" s="19" t="s">
        <v>452</v>
      </c>
      <c r="B82" s="19" t="s">
        <v>437</v>
      </c>
      <c r="C82" s="13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453</v>
      </c>
      <c r="B83" s="19" t="s">
        <v>438</v>
      </c>
      <c r="C83" s="58"/>
      <c r="D83" s="58"/>
      <c r="E83" s="58"/>
      <c r="F83" s="58"/>
      <c r="G83" s="58"/>
      <c r="H83" s="58"/>
      <c r="I83" s="58"/>
      <c r="J83" s="58"/>
      <c r="K83" s="58"/>
    </row>
    <row r="84" spans="1:13" x14ac:dyDescent="0.25">
      <c r="A84" s="19" t="s">
        <v>454</v>
      </c>
      <c r="B84" s="19" t="s">
        <v>439</v>
      </c>
      <c r="C84" s="58"/>
      <c r="D84" s="58"/>
      <c r="E84" s="58"/>
      <c r="F84" s="58"/>
      <c r="G84" s="58"/>
      <c r="H84" s="58"/>
      <c r="I84" s="58"/>
      <c r="J84" s="58"/>
      <c r="K84" s="58"/>
    </row>
    <row r="85" spans="1:13" x14ac:dyDescent="0.25">
      <c r="A85" s="19" t="s">
        <v>455</v>
      </c>
      <c r="B85" s="19" t="s">
        <v>440</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534</v>
      </c>
      <c r="B86" s="183" t="s">
        <v>132</v>
      </c>
      <c r="C86" s="184"/>
      <c r="D86" s="184"/>
      <c r="E86" s="184"/>
      <c r="F86" s="184"/>
      <c r="G86" s="184"/>
      <c r="H86" s="184"/>
      <c r="I86" s="184"/>
      <c r="J86" s="184"/>
      <c r="K86" s="185"/>
    </row>
    <row r="87" spans="1:13" ht="30" x14ac:dyDescent="0.25">
      <c r="A87" s="19" t="s">
        <v>535</v>
      </c>
      <c r="B87" s="19" t="s">
        <v>566</v>
      </c>
      <c r="C87" s="137"/>
      <c r="D87" s="100">
        <f>C90</f>
        <v>0</v>
      </c>
      <c r="E87" s="100">
        <f>IF(E5&gt;0, D90, 0)</f>
        <v>0</v>
      </c>
      <c r="F87" s="100">
        <f>IF(F5&gt;0, E90, 0)</f>
        <v>0</v>
      </c>
      <c r="G87" s="100">
        <f>IF(F5&gt;0, F90, IF(E5&gt;0, E90, D90))</f>
        <v>0</v>
      </c>
      <c r="H87" s="100">
        <f>G90</f>
        <v>0</v>
      </c>
      <c r="I87" s="100">
        <f t="shared" ref="I87:K87" si="46">H90</f>
        <v>0</v>
      </c>
      <c r="J87" s="100">
        <f t="shared" si="46"/>
        <v>0</v>
      </c>
      <c r="K87" s="100">
        <f t="shared" si="46"/>
        <v>0</v>
      </c>
      <c r="M87" s="87"/>
    </row>
    <row r="88" spans="1:13" x14ac:dyDescent="0.25">
      <c r="A88" s="19" t="s">
        <v>536</v>
      </c>
      <c r="B88" s="19" t="s">
        <v>441</v>
      </c>
      <c r="C88" s="58"/>
      <c r="D88" s="58"/>
      <c r="E88" s="58"/>
      <c r="F88" s="58"/>
      <c r="G88" s="58"/>
      <c r="H88" s="58"/>
      <c r="I88" s="58"/>
      <c r="J88" s="58"/>
      <c r="K88" s="58"/>
    </row>
    <row r="89" spans="1:13" ht="30" x14ac:dyDescent="0.25">
      <c r="A89" s="19" t="s">
        <v>537</v>
      </c>
      <c r="B89" s="19" t="s">
        <v>442</v>
      </c>
      <c r="C89" s="58"/>
      <c r="D89" s="58"/>
      <c r="E89" s="58"/>
      <c r="F89" s="58"/>
      <c r="G89" s="58"/>
      <c r="H89" s="58"/>
      <c r="I89" s="58"/>
      <c r="J89" s="58"/>
      <c r="K89" s="58"/>
    </row>
    <row r="90" spans="1:13" ht="30" customHeight="1" x14ac:dyDescent="0.25">
      <c r="A90" s="19" t="s">
        <v>538</v>
      </c>
      <c r="B90" s="19" t="s">
        <v>567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87"/>
    </row>
    <row r="91" spans="1:13" ht="30" x14ac:dyDescent="0.25">
      <c r="A91" s="19" t="s">
        <v>539</v>
      </c>
      <c r="B91" s="19" t="s">
        <v>443</v>
      </c>
      <c r="C91" s="58"/>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540</v>
      </c>
      <c r="B92" s="19" t="s">
        <v>444</v>
      </c>
      <c r="C92" s="58"/>
      <c r="D92" s="58"/>
      <c r="E92" s="58"/>
      <c r="F92" s="58"/>
      <c r="G92" s="58"/>
      <c r="H92" s="58"/>
      <c r="I92" s="58"/>
      <c r="J92" s="58"/>
      <c r="K92" s="58"/>
    </row>
    <row r="93" spans="1:13" x14ac:dyDescent="0.25">
      <c r="A93" s="19" t="s">
        <v>541</v>
      </c>
      <c r="B93" s="19" t="s">
        <v>445</v>
      </c>
      <c r="C93" s="58"/>
      <c r="D93" s="58"/>
      <c r="E93" s="58"/>
      <c r="F93" s="58"/>
      <c r="G93" s="58"/>
      <c r="H93" s="58"/>
      <c r="I93" s="58"/>
      <c r="J93" s="58"/>
      <c r="K93" s="58"/>
    </row>
    <row r="94" spans="1:13" ht="30" x14ac:dyDescent="0.25">
      <c r="A94" s="19" t="s">
        <v>542</v>
      </c>
      <c r="B94" s="19" t="s">
        <v>446</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543</v>
      </c>
      <c r="B95" s="19" t="s">
        <v>447</v>
      </c>
      <c r="C95" s="100">
        <f>+C90-C94</f>
        <v>0</v>
      </c>
      <c r="D95" s="100">
        <f t="shared" ref="D95:K95" si="50">+D90-D94</f>
        <v>0</v>
      </c>
      <c r="E95" s="100">
        <f t="shared" si="50"/>
        <v>0</v>
      </c>
      <c r="F95" s="100">
        <f t="shared" si="50"/>
        <v>0</v>
      </c>
      <c r="G95" s="100">
        <f t="shared" si="50"/>
        <v>0</v>
      </c>
      <c r="H95" s="100">
        <f t="shared" si="50"/>
        <v>0</v>
      </c>
      <c r="I95" s="100">
        <f t="shared" si="50"/>
        <v>0</v>
      </c>
      <c r="J95" s="100">
        <f t="shared" si="50"/>
        <v>0</v>
      </c>
      <c r="K95" s="100">
        <f t="shared" si="50"/>
        <v>0</v>
      </c>
      <c r="M95" s="87"/>
    </row>
    <row r="96" spans="1:13" x14ac:dyDescent="0.25">
      <c r="A96" s="7" t="s">
        <v>685</v>
      </c>
      <c r="B96" s="183" t="s">
        <v>186</v>
      </c>
      <c r="C96" s="184"/>
      <c r="D96" s="184"/>
      <c r="E96" s="184"/>
      <c r="F96" s="184"/>
      <c r="G96" s="184"/>
      <c r="H96" s="184"/>
      <c r="I96" s="184"/>
      <c r="J96" s="184"/>
      <c r="K96" s="185"/>
    </row>
    <row r="97" spans="1:18" ht="30" x14ac:dyDescent="0.25">
      <c r="A97" s="19" t="s">
        <v>686</v>
      </c>
      <c r="B97" s="19" t="s">
        <v>566</v>
      </c>
      <c r="C97" s="13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87"/>
    </row>
    <row r="98" spans="1:18" x14ac:dyDescent="0.25">
      <c r="A98" s="19" t="s">
        <v>687</v>
      </c>
      <c r="B98" s="19" t="s">
        <v>441</v>
      </c>
      <c r="C98" s="58"/>
      <c r="D98" s="58"/>
      <c r="E98" s="58"/>
      <c r="F98" s="58"/>
      <c r="G98" s="58"/>
      <c r="H98" s="58"/>
      <c r="I98" s="58"/>
      <c r="J98" s="58"/>
      <c r="K98" s="58"/>
    </row>
    <row r="99" spans="1:18" ht="30" x14ac:dyDescent="0.25">
      <c r="A99" s="19" t="s">
        <v>688</v>
      </c>
      <c r="B99" s="19" t="s">
        <v>442</v>
      </c>
      <c r="C99" s="58"/>
      <c r="D99" s="58"/>
      <c r="E99" s="58"/>
      <c r="F99" s="58"/>
      <c r="G99" s="58"/>
      <c r="H99" s="58"/>
      <c r="I99" s="58"/>
      <c r="J99" s="58"/>
      <c r="K99" s="58"/>
    </row>
    <row r="100" spans="1:18" ht="30" x14ac:dyDescent="0.25">
      <c r="A100" s="19" t="s">
        <v>689</v>
      </c>
      <c r="B100" s="19" t="s">
        <v>567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87"/>
    </row>
    <row r="101" spans="1:18" ht="30" x14ac:dyDescent="0.25">
      <c r="A101" s="19" t="s">
        <v>690</v>
      </c>
      <c r="B101" s="19" t="s">
        <v>443</v>
      </c>
      <c r="C101" s="58"/>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8" x14ac:dyDescent="0.25">
      <c r="A102" s="19" t="s">
        <v>691</v>
      </c>
      <c r="B102" s="19" t="s">
        <v>444</v>
      </c>
      <c r="C102" s="58"/>
      <c r="D102" s="58"/>
      <c r="E102" s="58"/>
      <c r="F102" s="58"/>
      <c r="G102" s="58"/>
      <c r="H102" s="58"/>
      <c r="I102" s="58"/>
      <c r="J102" s="58"/>
      <c r="K102" s="58"/>
    </row>
    <row r="103" spans="1:18" x14ac:dyDescent="0.25">
      <c r="A103" s="19" t="s">
        <v>692</v>
      </c>
      <c r="B103" s="19" t="s">
        <v>445</v>
      </c>
      <c r="C103" s="58"/>
      <c r="D103" s="58"/>
      <c r="E103" s="58"/>
      <c r="F103" s="58"/>
      <c r="G103" s="58"/>
      <c r="H103" s="58"/>
      <c r="I103" s="58"/>
      <c r="J103" s="58"/>
      <c r="K103" s="58"/>
    </row>
    <row r="104" spans="1:18" ht="30" x14ac:dyDescent="0.25">
      <c r="A104" s="19" t="s">
        <v>693</v>
      </c>
      <c r="B104" s="19" t="s">
        <v>446</v>
      </c>
      <c r="C104" s="22">
        <f>C101+C102</f>
        <v>0</v>
      </c>
      <c r="D104" s="22">
        <f>D101+D102</f>
        <v>0</v>
      </c>
      <c r="E104" s="22">
        <f t="shared" ref="E104:K104" si="54">E101+E102</f>
        <v>0</v>
      </c>
      <c r="F104" s="22">
        <f t="shared" si="54"/>
        <v>0</v>
      </c>
      <c r="G104" s="22">
        <f t="shared" si="54"/>
        <v>0</v>
      </c>
      <c r="H104" s="22">
        <f t="shared" si="54"/>
        <v>0</v>
      </c>
      <c r="I104" s="22">
        <f t="shared" si="54"/>
        <v>0</v>
      </c>
      <c r="J104" s="22">
        <f t="shared" si="54"/>
        <v>0</v>
      </c>
      <c r="K104" s="22">
        <f t="shared" si="54"/>
        <v>0</v>
      </c>
      <c r="M104" s="148"/>
      <c r="R104" s="87"/>
    </row>
    <row r="105" spans="1:18" ht="30" x14ac:dyDescent="0.25">
      <c r="A105" s="19" t="s">
        <v>694</v>
      </c>
      <c r="B105" s="19" t="s">
        <v>447</v>
      </c>
      <c r="C105" s="100">
        <f>+C100-C104</f>
        <v>0</v>
      </c>
      <c r="D105" s="100">
        <f t="shared" ref="D105:K105" si="55">+D100-D104</f>
        <v>0</v>
      </c>
      <c r="E105" s="100">
        <f t="shared" si="55"/>
        <v>0</v>
      </c>
      <c r="F105" s="100">
        <f t="shared" si="55"/>
        <v>0</v>
      </c>
      <c r="G105" s="100">
        <f t="shared" si="55"/>
        <v>0</v>
      </c>
      <c r="H105" s="100">
        <f t="shared" si="55"/>
        <v>0</v>
      </c>
      <c r="I105" s="100">
        <f t="shared" si="55"/>
        <v>0</v>
      </c>
      <c r="J105" s="100">
        <f t="shared" si="55"/>
        <v>0</v>
      </c>
      <c r="K105" s="100">
        <f t="shared" si="55"/>
        <v>0</v>
      </c>
      <c r="M105" s="87"/>
    </row>
    <row r="106" spans="1:18" x14ac:dyDescent="0.25">
      <c r="A106" s="7" t="s">
        <v>544</v>
      </c>
      <c r="B106" s="183" t="s">
        <v>133</v>
      </c>
      <c r="C106" s="184"/>
      <c r="D106" s="184"/>
      <c r="E106" s="184"/>
      <c r="F106" s="184"/>
      <c r="G106" s="184"/>
      <c r="H106" s="184"/>
      <c r="I106" s="184"/>
      <c r="J106" s="184"/>
      <c r="K106" s="185"/>
    </row>
    <row r="107" spans="1:18" ht="30" x14ac:dyDescent="0.25">
      <c r="A107" s="19" t="s">
        <v>545</v>
      </c>
      <c r="B107" s="19" t="s">
        <v>566</v>
      </c>
      <c r="C107" s="13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87"/>
    </row>
    <row r="108" spans="1:18" x14ac:dyDescent="0.25">
      <c r="A108" s="19" t="s">
        <v>546</v>
      </c>
      <c r="B108" s="19" t="s">
        <v>441</v>
      </c>
      <c r="C108" s="58"/>
      <c r="D108" s="58"/>
      <c r="E108" s="58"/>
      <c r="F108" s="58"/>
      <c r="G108" s="58"/>
      <c r="H108" s="58"/>
      <c r="I108" s="58"/>
      <c r="J108" s="58"/>
      <c r="K108" s="58"/>
    </row>
    <row r="109" spans="1:18" ht="30" x14ac:dyDescent="0.25">
      <c r="A109" s="19" t="s">
        <v>547</v>
      </c>
      <c r="B109" s="19" t="s">
        <v>442</v>
      </c>
      <c r="C109" s="58"/>
      <c r="D109" s="58"/>
      <c r="E109" s="58"/>
      <c r="F109" s="58"/>
      <c r="G109" s="58"/>
      <c r="H109" s="58"/>
      <c r="I109" s="58"/>
      <c r="J109" s="58"/>
      <c r="K109" s="58"/>
    </row>
    <row r="110" spans="1:18" ht="30" x14ac:dyDescent="0.25">
      <c r="A110" s="19" t="s">
        <v>548</v>
      </c>
      <c r="B110" s="19" t="s">
        <v>567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87"/>
    </row>
    <row r="111" spans="1:18" ht="30" x14ac:dyDescent="0.25">
      <c r="A111" s="19" t="s">
        <v>549</v>
      </c>
      <c r="B111" s="19" t="s">
        <v>443</v>
      </c>
      <c r="C111" s="58"/>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8" x14ac:dyDescent="0.25">
      <c r="A112" s="19" t="s">
        <v>550</v>
      </c>
      <c r="B112" s="19" t="s">
        <v>444</v>
      </c>
      <c r="C112" s="58"/>
      <c r="D112" s="58"/>
      <c r="E112" s="58"/>
      <c r="F112" s="58"/>
      <c r="G112" s="58"/>
      <c r="H112" s="58"/>
      <c r="I112" s="58"/>
      <c r="J112" s="58"/>
      <c r="K112" s="58"/>
    </row>
    <row r="113" spans="1:13" x14ac:dyDescent="0.25">
      <c r="A113" s="19" t="s">
        <v>551</v>
      </c>
      <c r="B113" s="19" t="s">
        <v>445</v>
      </c>
      <c r="C113" s="58"/>
      <c r="D113" s="58"/>
      <c r="E113" s="58"/>
      <c r="F113" s="58"/>
      <c r="G113" s="58"/>
      <c r="H113" s="58"/>
      <c r="I113" s="58"/>
      <c r="J113" s="58"/>
      <c r="K113" s="58"/>
    </row>
    <row r="114" spans="1:13" ht="30" x14ac:dyDescent="0.25">
      <c r="A114" s="19" t="s">
        <v>552</v>
      </c>
      <c r="B114" s="19" t="s">
        <v>446</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553</v>
      </c>
      <c r="B115" s="19" t="s">
        <v>447</v>
      </c>
      <c r="C115" s="100">
        <f>+C110-C114</f>
        <v>0</v>
      </c>
      <c r="D115" s="100">
        <f t="shared" ref="D115:K115" si="60">+D110-D114</f>
        <v>0</v>
      </c>
      <c r="E115" s="100">
        <f t="shared" si="60"/>
        <v>0</v>
      </c>
      <c r="F115" s="100">
        <f t="shared" si="60"/>
        <v>0</v>
      </c>
      <c r="G115" s="100">
        <f t="shared" si="60"/>
        <v>0</v>
      </c>
      <c r="H115" s="100">
        <f t="shared" si="60"/>
        <v>0</v>
      </c>
      <c r="I115" s="100">
        <f t="shared" si="60"/>
        <v>0</v>
      </c>
      <c r="J115" s="100">
        <f t="shared" si="60"/>
        <v>0</v>
      </c>
      <c r="K115" s="100">
        <f t="shared" si="60"/>
        <v>0</v>
      </c>
      <c r="M115" s="87"/>
    </row>
    <row r="116" spans="1:13" x14ac:dyDescent="0.25">
      <c r="A116" s="7" t="s">
        <v>554</v>
      </c>
      <c r="B116" s="183" t="s">
        <v>564</v>
      </c>
      <c r="C116" s="184"/>
      <c r="D116" s="184"/>
      <c r="E116" s="184"/>
      <c r="F116" s="184"/>
      <c r="G116" s="184"/>
      <c r="H116" s="184"/>
      <c r="I116" s="184"/>
      <c r="J116" s="184"/>
      <c r="K116" s="185"/>
    </row>
    <row r="117" spans="1:13" ht="30" x14ac:dyDescent="0.25">
      <c r="A117" s="19" t="s">
        <v>555</v>
      </c>
      <c r="B117" s="19" t="s">
        <v>566</v>
      </c>
      <c r="C117" s="13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87"/>
    </row>
    <row r="118" spans="1:13" x14ac:dyDescent="0.25">
      <c r="A118" s="19" t="s">
        <v>556</v>
      </c>
      <c r="B118" s="19" t="s">
        <v>441</v>
      </c>
      <c r="C118" s="58"/>
      <c r="D118" s="58"/>
      <c r="E118" s="58"/>
      <c r="F118" s="58"/>
      <c r="G118" s="58"/>
      <c r="H118" s="58"/>
      <c r="I118" s="58"/>
      <c r="J118" s="58"/>
      <c r="K118" s="58"/>
    </row>
    <row r="119" spans="1:13" ht="30" x14ac:dyDescent="0.25">
      <c r="A119" s="19" t="s">
        <v>557</v>
      </c>
      <c r="B119" s="19" t="s">
        <v>442</v>
      </c>
      <c r="C119" s="58"/>
      <c r="D119" s="58"/>
      <c r="E119" s="58"/>
      <c r="F119" s="58"/>
      <c r="G119" s="58"/>
      <c r="H119" s="58"/>
      <c r="I119" s="58"/>
      <c r="J119" s="58"/>
      <c r="K119" s="58"/>
    </row>
    <row r="120" spans="1:13" ht="30" x14ac:dyDescent="0.25">
      <c r="A120" s="19" t="s">
        <v>558</v>
      </c>
      <c r="B120" s="19" t="s">
        <v>567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87"/>
    </row>
    <row r="121" spans="1:13" ht="30" x14ac:dyDescent="0.25">
      <c r="A121" s="19" t="s">
        <v>559</v>
      </c>
      <c r="B121" s="19" t="s">
        <v>443</v>
      </c>
      <c r="C121" s="58"/>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560</v>
      </c>
      <c r="B122" s="19" t="s">
        <v>444</v>
      </c>
      <c r="C122" s="58"/>
      <c r="D122" s="58"/>
      <c r="E122" s="58"/>
      <c r="F122" s="58"/>
      <c r="G122" s="58"/>
      <c r="H122" s="58"/>
      <c r="I122" s="58"/>
      <c r="J122" s="58"/>
      <c r="K122" s="58"/>
    </row>
    <row r="123" spans="1:13" x14ac:dyDescent="0.25">
      <c r="A123" s="19" t="s">
        <v>561</v>
      </c>
      <c r="B123" s="19" t="s">
        <v>445</v>
      </c>
      <c r="C123" s="58"/>
      <c r="D123" s="58"/>
      <c r="E123" s="58"/>
      <c r="F123" s="58"/>
      <c r="G123" s="58"/>
      <c r="H123" s="58"/>
      <c r="I123" s="58"/>
      <c r="J123" s="58"/>
      <c r="K123" s="58"/>
    </row>
    <row r="124" spans="1:13" ht="30" x14ac:dyDescent="0.25">
      <c r="A124" s="19" t="s">
        <v>562</v>
      </c>
      <c r="B124" s="19" t="s">
        <v>446</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14" t="s">
        <v>563</v>
      </c>
      <c r="B125" s="114" t="s">
        <v>447</v>
      </c>
      <c r="C125" s="115">
        <f>+C120-C124</f>
        <v>0</v>
      </c>
      <c r="D125" s="115">
        <f t="shared" ref="D125:K125" si="65">+D120-D124</f>
        <v>0</v>
      </c>
      <c r="E125" s="115">
        <f t="shared" si="65"/>
        <v>0</v>
      </c>
      <c r="F125" s="115">
        <f t="shared" si="65"/>
        <v>0</v>
      </c>
      <c r="G125" s="115">
        <f t="shared" si="65"/>
        <v>0</v>
      </c>
      <c r="H125" s="115">
        <f t="shared" si="65"/>
        <v>0</v>
      </c>
      <c r="I125" s="115">
        <f t="shared" si="65"/>
        <v>0</v>
      </c>
      <c r="J125" s="115">
        <f t="shared" si="65"/>
        <v>0</v>
      </c>
      <c r="K125" s="115">
        <f t="shared" si="65"/>
        <v>0</v>
      </c>
      <c r="M125" s="87"/>
    </row>
    <row r="126" spans="1:13" x14ac:dyDescent="0.25">
      <c r="A126" s="116" t="s">
        <v>695</v>
      </c>
      <c r="B126" s="177" t="s">
        <v>565</v>
      </c>
      <c r="C126" s="178"/>
      <c r="D126" s="178"/>
      <c r="E126" s="178"/>
      <c r="F126" s="178"/>
      <c r="G126" s="178"/>
      <c r="H126" s="178"/>
      <c r="I126" s="178"/>
      <c r="J126" s="178"/>
      <c r="K126" s="179"/>
    </row>
    <row r="127" spans="1:13" ht="30" x14ac:dyDescent="0.25">
      <c r="A127" s="117" t="s">
        <v>697</v>
      </c>
      <c r="B127" s="19" t="s">
        <v>566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18">
        <f t="shared" si="66"/>
        <v>0</v>
      </c>
      <c r="M127" s="87"/>
    </row>
    <row r="128" spans="1:13" x14ac:dyDescent="0.25">
      <c r="A128" s="117" t="s">
        <v>696</v>
      </c>
      <c r="B128" s="19" t="s">
        <v>441</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18">
        <f t="shared" si="67"/>
        <v>0</v>
      </c>
    </row>
    <row r="129" spans="1:13" ht="30" x14ac:dyDescent="0.25">
      <c r="A129" s="117" t="s">
        <v>698</v>
      </c>
      <c r="B129" s="19" t="s">
        <v>442</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18">
        <f t="shared" si="68"/>
        <v>0</v>
      </c>
    </row>
    <row r="130" spans="1:13" ht="30" x14ac:dyDescent="0.25">
      <c r="A130" s="117" t="s">
        <v>699</v>
      </c>
      <c r="B130" s="19" t="s">
        <v>567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18">
        <f t="shared" si="69"/>
        <v>0</v>
      </c>
      <c r="M130" s="87"/>
    </row>
    <row r="131" spans="1:13" ht="30" x14ac:dyDescent="0.25">
      <c r="A131" s="117" t="s">
        <v>700</v>
      </c>
      <c r="B131" s="19" t="s">
        <v>443</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18">
        <f t="shared" si="70"/>
        <v>0</v>
      </c>
    </row>
    <row r="132" spans="1:13" x14ac:dyDescent="0.25">
      <c r="A132" s="117" t="s">
        <v>701</v>
      </c>
      <c r="B132" s="19" t="s">
        <v>444</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18">
        <f t="shared" si="71"/>
        <v>0</v>
      </c>
    </row>
    <row r="133" spans="1:13" x14ac:dyDescent="0.25">
      <c r="A133" s="117" t="s">
        <v>702</v>
      </c>
      <c r="B133" s="19" t="s">
        <v>445</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18">
        <f t="shared" si="72"/>
        <v>0</v>
      </c>
    </row>
    <row r="134" spans="1:13" ht="30" x14ac:dyDescent="0.25">
      <c r="A134" s="117" t="s">
        <v>703</v>
      </c>
      <c r="B134" s="19" t="s">
        <v>446</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18">
        <f t="shared" si="73"/>
        <v>0</v>
      </c>
    </row>
    <row r="135" spans="1:13" ht="30.75" thickBot="1" x14ac:dyDescent="0.3">
      <c r="A135" s="119" t="s">
        <v>704</v>
      </c>
      <c r="B135" s="120" t="s">
        <v>447</v>
      </c>
      <c r="C135" s="121">
        <f>C85+C95+C80+C105+C115+C125</f>
        <v>0</v>
      </c>
      <c r="D135" s="121">
        <f t="shared" ref="D135:K135" si="74">D85+D95+D80+D105+D115+D125</f>
        <v>0</v>
      </c>
      <c r="E135" s="121">
        <f t="shared" si="74"/>
        <v>0</v>
      </c>
      <c r="F135" s="121">
        <f t="shared" si="74"/>
        <v>0</v>
      </c>
      <c r="G135" s="121">
        <f t="shared" si="74"/>
        <v>0</v>
      </c>
      <c r="H135" s="121">
        <f t="shared" si="74"/>
        <v>0</v>
      </c>
      <c r="I135" s="121">
        <f t="shared" si="74"/>
        <v>0</v>
      </c>
      <c r="J135" s="121">
        <f t="shared" si="74"/>
        <v>0</v>
      </c>
      <c r="K135" s="122">
        <f t="shared" si="74"/>
        <v>0</v>
      </c>
      <c r="M135" s="87"/>
    </row>
    <row r="137" spans="1:13" x14ac:dyDescent="0.25">
      <c r="A137" s="11" t="s">
        <v>627</v>
      </c>
    </row>
  </sheetData>
  <sheetProtection algorithmName="SHA-512" hashValue="96enUBuDfJ1dENLvxfqJ7iJ39VFD12R1IP/XZ7bPXk7J89YF2Tuqh8eBDb/+LG4wZohRsDlVmChShV66QeuaKQ==" saltValue="xMX5JMccEYUHGV1efNHhkQ==" spinCount="100000"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73" zoomScale="60" zoomScaleNormal="60" workbookViewId="0">
      <selection activeCell="B23" sqref="B2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2.28515625" customWidth="1"/>
    <col min="11" max="11" width="11" customWidth="1"/>
  </cols>
  <sheetData>
    <row r="1" spans="1:11" ht="30.75" customHeight="1" x14ac:dyDescent="0.25">
      <c r="A1" s="4" t="s">
        <v>136</v>
      </c>
      <c r="B1" s="163" t="s">
        <v>456</v>
      </c>
      <c r="C1" s="163"/>
      <c r="D1" s="163"/>
      <c r="E1" s="163"/>
      <c r="F1" s="163"/>
      <c r="G1" s="163"/>
      <c r="H1" s="163"/>
      <c r="I1" s="163"/>
      <c r="J1" s="163"/>
      <c r="K1" s="163"/>
    </row>
    <row r="2" spans="1:11" ht="20.25" customHeight="1" x14ac:dyDescent="0.25">
      <c r="A2" s="4" t="s">
        <v>137</v>
      </c>
      <c r="B2" s="163" t="s">
        <v>138</v>
      </c>
      <c r="C2" s="163"/>
      <c r="D2" s="163"/>
      <c r="E2" s="163"/>
      <c r="F2" s="163"/>
      <c r="G2" s="163"/>
      <c r="H2" s="163"/>
      <c r="I2" s="163"/>
      <c r="J2" s="163"/>
      <c r="K2" s="163"/>
    </row>
    <row r="3" spans="1:11" s="13" customFormat="1" ht="90" customHeight="1" x14ac:dyDescent="0.25">
      <c r="A3" s="18" t="s">
        <v>139</v>
      </c>
      <c r="B3" s="186" t="s">
        <v>140</v>
      </c>
      <c r="C3" s="186"/>
      <c r="D3" s="186" t="s">
        <v>583</v>
      </c>
      <c r="E3" s="186"/>
      <c r="F3" s="186"/>
      <c r="G3" s="18" t="s">
        <v>584</v>
      </c>
      <c r="H3" s="101" t="s">
        <v>585</v>
      </c>
      <c r="I3" s="34" t="s">
        <v>586</v>
      </c>
      <c r="J3" s="101" t="s">
        <v>587</v>
      </c>
      <c r="K3" s="18" t="s">
        <v>141</v>
      </c>
    </row>
    <row r="4" spans="1:11" s="54" customFormat="1" x14ac:dyDescent="0.25">
      <c r="A4" s="19" t="s">
        <v>432</v>
      </c>
      <c r="B4" s="167"/>
      <c r="C4" s="167"/>
      <c r="D4" s="220"/>
      <c r="E4" s="220"/>
      <c r="F4" s="220"/>
      <c r="G4" s="63"/>
      <c r="H4" s="58"/>
      <c r="I4" s="44"/>
      <c r="J4" s="58"/>
      <c r="K4" s="140"/>
    </row>
    <row r="5" spans="1:11" s="54" customFormat="1" x14ac:dyDescent="0.25">
      <c r="A5" s="19" t="s">
        <v>433</v>
      </c>
      <c r="B5" s="167"/>
      <c r="C5" s="167"/>
      <c r="D5" s="220"/>
      <c r="E5" s="220"/>
      <c r="F5" s="220"/>
      <c r="G5" s="63"/>
      <c r="H5" s="58"/>
      <c r="I5" s="44"/>
      <c r="J5" s="58"/>
      <c r="K5" s="140"/>
    </row>
    <row r="6" spans="1:11" s="54" customFormat="1" x14ac:dyDescent="0.25">
      <c r="A6" s="19" t="s">
        <v>434</v>
      </c>
      <c r="B6" s="167"/>
      <c r="C6" s="167"/>
      <c r="D6" s="220"/>
      <c r="E6" s="220"/>
      <c r="F6" s="220"/>
      <c r="G6" s="63"/>
      <c r="H6" s="58"/>
      <c r="I6" s="44"/>
      <c r="J6" s="58"/>
      <c r="K6" s="140"/>
    </row>
    <row r="7" spans="1:11" s="54" customFormat="1" x14ac:dyDescent="0.25">
      <c r="A7" s="19" t="s">
        <v>435</v>
      </c>
      <c r="B7" s="167"/>
      <c r="C7" s="167"/>
      <c r="D7" s="220"/>
      <c r="E7" s="220"/>
      <c r="F7" s="220"/>
      <c r="G7" s="63"/>
      <c r="H7" s="58"/>
      <c r="I7" s="44"/>
      <c r="J7" s="58"/>
      <c r="K7" s="140"/>
    </row>
    <row r="8" spans="1:11" s="54" customFormat="1" x14ac:dyDescent="0.25">
      <c r="A8" s="19" t="s">
        <v>436</v>
      </c>
      <c r="B8" s="167"/>
      <c r="C8" s="167"/>
      <c r="D8" s="220"/>
      <c r="E8" s="220"/>
      <c r="F8" s="220"/>
      <c r="G8" s="63"/>
      <c r="H8" s="58"/>
      <c r="I8" s="44"/>
      <c r="J8" s="58"/>
      <c r="K8" s="140"/>
    </row>
    <row r="9" spans="1:11" x14ac:dyDescent="0.25">
      <c r="A9" s="5"/>
      <c r="B9" s="224" t="s">
        <v>143</v>
      </c>
      <c r="C9" s="225"/>
      <c r="D9" s="225"/>
      <c r="E9" s="225"/>
      <c r="F9" s="225"/>
      <c r="G9" s="226"/>
      <c r="H9" s="23">
        <f>SUM(H4:H8)</f>
        <v>0</v>
      </c>
      <c r="I9" s="23"/>
      <c r="J9" s="23">
        <f>SUM(J4:J8)</f>
        <v>0</v>
      </c>
      <c r="K9" s="43"/>
    </row>
    <row r="10" spans="1:11" ht="19.5" customHeight="1" x14ac:dyDescent="0.25">
      <c r="A10" s="4" t="s">
        <v>144</v>
      </c>
      <c r="B10" s="163" t="s">
        <v>145</v>
      </c>
      <c r="C10" s="163"/>
      <c r="D10" s="163"/>
      <c r="E10" s="163"/>
      <c r="F10" s="163"/>
      <c r="G10" s="163"/>
      <c r="H10" s="163"/>
      <c r="I10" s="163"/>
      <c r="J10" s="163"/>
      <c r="K10" s="163"/>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36.75" customHeight="1" x14ac:dyDescent="0.25">
      <c r="A12" s="186" t="s">
        <v>107</v>
      </c>
      <c r="B12" s="186" t="s">
        <v>108</v>
      </c>
      <c r="C12" s="227" t="str">
        <f>'4'!C3</f>
        <v>Ataskaitiniai metai - 2021</v>
      </c>
      <c r="D12" s="186" t="s">
        <v>109</v>
      </c>
      <c r="E12" s="186"/>
      <c r="F12" s="186"/>
      <c r="G12" s="186" t="s">
        <v>110</v>
      </c>
      <c r="H12" s="186"/>
      <c r="I12" s="186"/>
      <c r="J12" s="186"/>
      <c r="K12" s="186"/>
    </row>
    <row r="13" spans="1:11" s="13" customFormat="1" x14ac:dyDescent="0.25">
      <c r="A13" s="186"/>
      <c r="B13" s="186"/>
      <c r="C13" s="228"/>
      <c r="D13" s="18" t="s">
        <v>626</v>
      </c>
      <c r="E13" s="18" t="s">
        <v>112</v>
      </c>
      <c r="F13" s="18" t="s">
        <v>113</v>
      </c>
      <c r="G13" s="18" t="s">
        <v>111</v>
      </c>
      <c r="H13" s="18" t="s">
        <v>112</v>
      </c>
      <c r="I13" s="18" t="s">
        <v>113</v>
      </c>
      <c r="J13" s="18" t="s">
        <v>114</v>
      </c>
      <c r="K13" s="18" t="s">
        <v>115</v>
      </c>
    </row>
    <row r="14" spans="1:11" s="13" customFormat="1" ht="28.15" customHeight="1" x14ac:dyDescent="0.25">
      <c r="A14" s="186"/>
      <c r="B14" s="186"/>
      <c r="C14" s="229"/>
      <c r="D14" s="18">
        <f>'4'!D5</f>
        <v>2022</v>
      </c>
      <c r="E14" s="18">
        <f>'4'!E5</f>
        <v>0</v>
      </c>
      <c r="F14" s="18">
        <f>'4'!F5</f>
        <v>0</v>
      </c>
      <c r="G14" s="18">
        <f>'4'!G5</f>
        <v>2023</v>
      </c>
      <c r="H14" s="18">
        <f>'4'!H5</f>
        <v>2024</v>
      </c>
      <c r="I14" s="18">
        <f>'4'!I5</f>
        <v>2025</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93" t="s">
        <v>149</v>
      </c>
      <c r="C16" s="59"/>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93" t="s">
        <v>151</v>
      </c>
      <c r="C17" s="59"/>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59"/>
      <c r="D18" s="58"/>
      <c r="E18" s="58"/>
      <c r="F18" s="58"/>
      <c r="G18" s="58"/>
      <c r="H18" s="58"/>
      <c r="I18" s="58"/>
      <c r="J18" s="58"/>
      <c r="K18" s="58"/>
    </row>
    <row r="19" spans="1:11" ht="30" x14ac:dyDescent="0.25">
      <c r="A19" s="19" t="s">
        <v>154</v>
      </c>
      <c r="B19" s="19" t="s">
        <v>155</v>
      </c>
      <c r="C19" s="59"/>
      <c r="D19" s="58"/>
      <c r="E19" s="58"/>
      <c r="F19" s="58"/>
      <c r="G19" s="58"/>
      <c r="H19" s="58"/>
      <c r="I19" s="58"/>
      <c r="J19" s="58"/>
      <c r="K19" s="58"/>
    </row>
    <row r="20" spans="1:11" ht="30" x14ac:dyDescent="0.25">
      <c r="A20" s="19" t="s">
        <v>156</v>
      </c>
      <c r="B20" s="19" t="s">
        <v>157</v>
      </c>
      <c r="C20" s="59"/>
      <c r="D20" s="58"/>
      <c r="E20" s="58"/>
      <c r="F20" s="58"/>
      <c r="G20" s="58"/>
      <c r="H20" s="58"/>
      <c r="I20" s="58"/>
      <c r="J20" s="58"/>
      <c r="K20" s="58"/>
    </row>
    <row r="21" spans="1:11" ht="30" x14ac:dyDescent="0.25">
      <c r="A21" s="19" t="s">
        <v>158</v>
      </c>
      <c r="B21" s="19" t="s">
        <v>159</v>
      </c>
      <c r="C21" s="59"/>
      <c r="D21" s="58"/>
      <c r="E21" s="58"/>
      <c r="F21" s="58"/>
      <c r="G21" s="58"/>
      <c r="H21" s="58"/>
      <c r="I21" s="58"/>
      <c r="J21" s="58"/>
      <c r="K21" s="58"/>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58"/>
      <c r="D23" s="58"/>
      <c r="E23" s="58"/>
      <c r="F23" s="58"/>
      <c r="G23" s="58"/>
      <c r="H23" s="58"/>
      <c r="I23" s="58"/>
      <c r="J23" s="58"/>
      <c r="K23" s="58"/>
    </row>
    <row r="24" spans="1:11" ht="21" customHeight="1" x14ac:dyDescent="0.25">
      <c r="A24" s="4" t="s">
        <v>163</v>
      </c>
      <c r="B24" s="163" t="s">
        <v>164</v>
      </c>
      <c r="C24" s="163"/>
      <c r="D24" s="163"/>
      <c r="E24" s="163"/>
      <c r="F24" s="163"/>
      <c r="G24" s="163"/>
      <c r="H24" s="163"/>
      <c r="I24" s="163"/>
      <c r="J24" s="163"/>
      <c r="K24" s="163"/>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8.75" customHeight="1" x14ac:dyDescent="0.25">
      <c r="A26" s="186" t="s">
        <v>107</v>
      </c>
      <c r="B26" s="186" t="s">
        <v>108</v>
      </c>
      <c r="C26" s="227" t="str">
        <f>'4'!C3</f>
        <v>Ataskaitiniai metai - 2021</v>
      </c>
      <c r="D26" s="186" t="s">
        <v>109</v>
      </c>
      <c r="E26" s="186"/>
      <c r="F26" s="186"/>
      <c r="G26" s="186" t="s">
        <v>110</v>
      </c>
      <c r="H26" s="186"/>
      <c r="I26" s="186"/>
      <c r="J26" s="186"/>
      <c r="K26" s="186"/>
    </row>
    <row r="27" spans="1:11" s="13" customFormat="1" x14ac:dyDescent="0.25">
      <c r="A27" s="186"/>
      <c r="B27" s="186"/>
      <c r="C27" s="228"/>
      <c r="D27" s="18" t="s">
        <v>626</v>
      </c>
      <c r="E27" s="18" t="s">
        <v>112</v>
      </c>
      <c r="F27" s="18" t="s">
        <v>113</v>
      </c>
      <c r="G27" s="18" t="s">
        <v>111</v>
      </c>
      <c r="H27" s="18" t="s">
        <v>112</v>
      </c>
      <c r="I27" s="18" t="s">
        <v>113</v>
      </c>
      <c r="J27" s="18" t="s">
        <v>114</v>
      </c>
      <c r="K27" s="18" t="s">
        <v>115</v>
      </c>
    </row>
    <row r="28" spans="1:11" s="13" customFormat="1" ht="28.15" customHeight="1" x14ac:dyDescent="0.25">
      <c r="A28" s="186"/>
      <c r="B28" s="186"/>
      <c r="C28" s="229"/>
      <c r="D28" s="18">
        <f>'4'!D5</f>
        <v>2022</v>
      </c>
      <c r="E28" s="18">
        <f>'4'!E5</f>
        <v>0</v>
      </c>
      <c r="F28" s="18">
        <f>'4'!F5</f>
        <v>0</v>
      </c>
      <c r="G28" s="18">
        <f>'4'!G5</f>
        <v>2023</v>
      </c>
      <c r="H28" s="18">
        <f>'4'!H5</f>
        <v>2024</v>
      </c>
      <c r="I28" s="18">
        <f>'4'!I5</f>
        <v>2025</v>
      </c>
      <c r="J28" s="18" t="str">
        <f>'4'!J5</f>
        <v>-</v>
      </c>
      <c r="K28" s="18" t="str">
        <f>'4'!K5</f>
        <v>-</v>
      </c>
    </row>
    <row r="29" spans="1:11" ht="45" x14ac:dyDescent="0.25">
      <c r="A29" s="19" t="s">
        <v>165</v>
      </c>
      <c r="B29" s="19" t="s">
        <v>166</v>
      </c>
      <c r="C29" s="58"/>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58"/>
      <c r="D30" s="58"/>
      <c r="E30" s="58"/>
      <c r="F30" s="58"/>
      <c r="G30" s="58"/>
      <c r="H30" s="58"/>
      <c r="I30" s="58"/>
      <c r="J30" s="58"/>
      <c r="K30" s="58"/>
    </row>
    <row r="31" spans="1:11" ht="30" x14ac:dyDescent="0.25">
      <c r="A31" s="19" t="s">
        <v>169</v>
      </c>
      <c r="B31" s="19" t="s">
        <v>170</v>
      </c>
      <c r="C31" s="58"/>
      <c r="D31" s="58"/>
      <c r="E31" s="58"/>
      <c r="F31" s="58"/>
      <c r="G31" s="58"/>
      <c r="H31" s="58"/>
      <c r="I31" s="58"/>
      <c r="J31" s="58"/>
      <c r="K31" s="58"/>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58"/>
      <c r="D33" s="58"/>
      <c r="E33" s="58"/>
      <c r="F33" s="58"/>
      <c r="G33" s="58"/>
      <c r="H33" s="58"/>
      <c r="I33" s="58"/>
      <c r="J33" s="58"/>
      <c r="K33" s="58"/>
    </row>
    <row r="34" spans="1:11" ht="26.25" customHeight="1" x14ac:dyDescent="0.25">
      <c r="A34" s="4" t="s">
        <v>458</v>
      </c>
      <c r="B34" s="163" t="s">
        <v>457</v>
      </c>
      <c r="C34" s="163"/>
      <c r="D34" s="163"/>
      <c r="E34" s="163"/>
      <c r="F34" s="163"/>
      <c r="G34" s="163"/>
      <c r="H34" s="163"/>
      <c r="I34" s="163"/>
      <c r="J34" s="163"/>
      <c r="K34" s="163"/>
    </row>
    <row r="35" spans="1:11" s="13" customFormat="1" ht="57.6" customHeight="1" x14ac:dyDescent="0.25">
      <c r="A35" s="77" t="s">
        <v>459</v>
      </c>
      <c r="B35" s="221" t="s">
        <v>465</v>
      </c>
      <c r="C35" s="222"/>
      <c r="D35" s="222"/>
      <c r="E35" s="222"/>
      <c r="F35" s="222"/>
      <c r="G35" s="223"/>
      <c r="H35" s="18" t="s">
        <v>466</v>
      </c>
      <c r="I35" s="18" t="s">
        <v>467</v>
      </c>
      <c r="J35" s="18" t="s">
        <v>468</v>
      </c>
      <c r="K35" s="18" t="s">
        <v>469</v>
      </c>
    </row>
    <row r="36" spans="1:11" s="80" customFormat="1" x14ac:dyDescent="0.25">
      <c r="A36" s="79" t="s">
        <v>460</v>
      </c>
      <c r="B36" s="196" t="s">
        <v>464</v>
      </c>
      <c r="C36" s="197"/>
      <c r="D36" s="197"/>
      <c r="E36" s="197"/>
      <c r="F36" s="197"/>
      <c r="G36" s="197"/>
      <c r="H36" s="197"/>
      <c r="I36" s="197"/>
      <c r="J36" s="197"/>
      <c r="K36" s="198"/>
    </row>
    <row r="37" spans="1:11" s="54" customFormat="1" ht="13.9" customHeight="1" x14ac:dyDescent="0.25">
      <c r="A37" s="81" t="s">
        <v>475</v>
      </c>
      <c r="B37" s="155"/>
      <c r="C37" s="207"/>
      <c r="D37" s="207"/>
      <c r="E37" s="207"/>
      <c r="F37" s="207"/>
      <c r="G37" s="156"/>
      <c r="H37" s="136"/>
      <c r="I37" s="44"/>
      <c r="J37" s="58"/>
      <c r="K37" s="44"/>
    </row>
    <row r="38" spans="1:11" s="54" customFormat="1" ht="13.9" customHeight="1" x14ac:dyDescent="0.25">
      <c r="A38" s="81" t="s">
        <v>476</v>
      </c>
      <c r="B38" s="155"/>
      <c r="C38" s="207"/>
      <c r="D38" s="207"/>
      <c r="E38" s="207"/>
      <c r="F38" s="207"/>
      <c r="G38" s="156"/>
      <c r="H38" s="136"/>
      <c r="I38" s="44"/>
      <c r="J38" s="58"/>
      <c r="K38" s="44"/>
    </row>
    <row r="39" spans="1:11" s="54" customFormat="1" ht="13.9" customHeight="1" x14ac:dyDescent="0.25">
      <c r="A39" s="81" t="s">
        <v>477</v>
      </c>
      <c r="B39" s="155"/>
      <c r="C39" s="207"/>
      <c r="D39" s="207"/>
      <c r="E39" s="207"/>
      <c r="F39" s="207"/>
      <c r="G39" s="156"/>
      <c r="H39" s="136"/>
      <c r="I39" s="44"/>
      <c r="J39" s="58"/>
      <c r="K39" s="44"/>
    </row>
    <row r="40" spans="1:11" s="54" customFormat="1" x14ac:dyDescent="0.25">
      <c r="A40" s="81" t="s">
        <v>478</v>
      </c>
      <c r="B40" s="155"/>
      <c r="C40" s="207"/>
      <c r="D40" s="207"/>
      <c r="E40" s="207"/>
      <c r="F40" s="207"/>
      <c r="G40" s="156"/>
      <c r="H40" s="136"/>
      <c r="I40" s="44"/>
      <c r="J40" s="58"/>
      <c r="K40" s="44"/>
    </row>
    <row r="41" spans="1:11" s="54" customFormat="1" x14ac:dyDescent="0.25">
      <c r="A41" s="81" t="s">
        <v>479</v>
      </c>
      <c r="B41" s="155"/>
      <c r="C41" s="207"/>
      <c r="D41" s="207"/>
      <c r="E41" s="207"/>
      <c r="F41" s="207"/>
      <c r="G41" s="156"/>
      <c r="H41" s="136"/>
      <c r="I41" s="44"/>
      <c r="J41" s="58"/>
      <c r="K41" s="44"/>
    </row>
    <row r="42" spans="1:11" s="54" customFormat="1" x14ac:dyDescent="0.25">
      <c r="A42" s="81" t="s">
        <v>480</v>
      </c>
      <c r="B42" s="199" t="s">
        <v>470</v>
      </c>
      <c r="C42" s="200"/>
      <c r="D42" s="200"/>
      <c r="E42" s="200"/>
      <c r="F42" s="200"/>
      <c r="G42" s="201"/>
      <c r="H42" s="78" t="s">
        <v>472</v>
      </c>
      <c r="I42" s="22">
        <f>SUM(I37:I41)</f>
        <v>0</v>
      </c>
      <c r="J42" s="22">
        <f>SUM(J37:J41)</f>
        <v>0</v>
      </c>
      <c r="K42" s="78" t="s">
        <v>472</v>
      </c>
    </row>
    <row r="43" spans="1:11" s="54" customFormat="1" x14ac:dyDescent="0.25">
      <c r="A43" s="81" t="s">
        <v>481</v>
      </c>
      <c r="B43" s="199" t="s">
        <v>471</v>
      </c>
      <c r="C43" s="200"/>
      <c r="D43" s="200"/>
      <c r="E43" s="200"/>
      <c r="F43" s="200"/>
      <c r="G43" s="201"/>
      <c r="H43" s="136"/>
      <c r="I43" s="78" t="s">
        <v>472</v>
      </c>
      <c r="J43" s="78" t="s">
        <v>472</v>
      </c>
      <c r="K43" s="22">
        <f>SUM(K37:K41)</f>
        <v>0</v>
      </c>
    </row>
    <row r="44" spans="1:11" s="54" customFormat="1" x14ac:dyDescent="0.25">
      <c r="A44" s="81" t="s">
        <v>482</v>
      </c>
      <c r="B44" s="219" t="s">
        <v>514</v>
      </c>
      <c r="C44" s="219"/>
      <c r="D44" s="219"/>
      <c r="E44" s="219"/>
      <c r="F44" s="219"/>
      <c r="G44" s="219"/>
      <c r="H44" s="205">
        <f>H45+H46</f>
        <v>0</v>
      </c>
      <c r="I44" s="206"/>
      <c r="J44" s="206"/>
      <c r="K44" s="206"/>
    </row>
    <row r="45" spans="1:11" s="54" customFormat="1" x14ac:dyDescent="0.25">
      <c r="A45" s="81" t="s">
        <v>512</v>
      </c>
      <c r="B45" s="123" t="s">
        <v>473</v>
      </c>
      <c r="C45" s="124"/>
      <c r="D45" s="124"/>
      <c r="E45" s="124"/>
      <c r="F45" s="124"/>
      <c r="G45" s="125"/>
      <c r="H45" s="202"/>
      <c r="I45" s="203"/>
      <c r="J45" s="203"/>
      <c r="K45" s="204"/>
    </row>
    <row r="46" spans="1:11" s="54" customFormat="1" ht="14.45" customHeight="1" x14ac:dyDescent="0.25">
      <c r="A46" s="81" t="s">
        <v>513</v>
      </c>
      <c r="B46" s="123" t="s">
        <v>474</v>
      </c>
      <c r="C46" s="124"/>
      <c r="D46" s="124"/>
      <c r="E46" s="124"/>
      <c r="F46" s="124"/>
      <c r="G46" s="125"/>
      <c r="H46" s="202"/>
      <c r="I46" s="203"/>
      <c r="J46" s="203"/>
      <c r="K46" s="204"/>
    </row>
    <row r="47" spans="1:11" s="80" customFormat="1" x14ac:dyDescent="0.25">
      <c r="A47" s="79" t="s">
        <v>461</v>
      </c>
      <c r="B47" s="196" t="s">
        <v>483</v>
      </c>
      <c r="C47" s="197"/>
      <c r="D47" s="197"/>
      <c r="E47" s="197"/>
      <c r="F47" s="197"/>
      <c r="G47" s="197"/>
      <c r="H47" s="197"/>
      <c r="I47" s="197"/>
      <c r="J47" s="197"/>
      <c r="K47" s="198"/>
    </row>
    <row r="48" spans="1:11" s="54" customFormat="1" ht="13.9" customHeight="1" x14ac:dyDescent="0.25">
      <c r="A48" s="81" t="s">
        <v>485</v>
      </c>
      <c r="B48" s="155"/>
      <c r="C48" s="207"/>
      <c r="D48" s="207"/>
      <c r="E48" s="207"/>
      <c r="F48" s="207"/>
      <c r="G48" s="156"/>
      <c r="H48" s="136"/>
      <c r="I48" s="44"/>
      <c r="J48" s="58"/>
      <c r="K48" s="44"/>
    </row>
    <row r="49" spans="1:11" s="54" customFormat="1" ht="13.9" customHeight="1" x14ac:dyDescent="0.25">
      <c r="A49" s="81" t="s">
        <v>486</v>
      </c>
      <c r="B49" s="155"/>
      <c r="C49" s="207"/>
      <c r="D49" s="207"/>
      <c r="E49" s="207"/>
      <c r="F49" s="207"/>
      <c r="G49" s="156"/>
      <c r="H49" s="136"/>
      <c r="I49" s="44"/>
      <c r="J49" s="58"/>
      <c r="K49" s="44"/>
    </row>
    <row r="50" spans="1:11" s="54" customFormat="1" ht="13.9" customHeight="1" x14ac:dyDescent="0.25">
      <c r="A50" s="81" t="s">
        <v>487</v>
      </c>
      <c r="B50" s="155"/>
      <c r="C50" s="207"/>
      <c r="D50" s="207"/>
      <c r="E50" s="207"/>
      <c r="F50" s="207"/>
      <c r="G50" s="156"/>
      <c r="H50" s="136"/>
      <c r="I50" s="44"/>
      <c r="J50" s="58"/>
      <c r="K50" s="44"/>
    </row>
    <row r="51" spans="1:11" s="54" customFormat="1" x14ac:dyDescent="0.25">
      <c r="A51" s="81" t="s">
        <v>488</v>
      </c>
      <c r="B51" s="155"/>
      <c r="C51" s="207"/>
      <c r="D51" s="207"/>
      <c r="E51" s="207"/>
      <c r="F51" s="207"/>
      <c r="G51" s="156"/>
      <c r="H51" s="136"/>
      <c r="I51" s="44"/>
      <c r="J51" s="58"/>
      <c r="K51" s="44"/>
    </row>
    <row r="52" spans="1:11" s="54" customFormat="1" x14ac:dyDescent="0.25">
      <c r="A52" s="81" t="s">
        <v>489</v>
      </c>
      <c r="B52" s="155"/>
      <c r="C52" s="207"/>
      <c r="D52" s="207"/>
      <c r="E52" s="207"/>
      <c r="F52" s="207"/>
      <c r="G52" s="156"/>
      <c r="H52" s="136"/>
      <c r="I52" s="44"/>
      <c r="J52" s="58"/>
      <c r="K52" s="44"/>
    </row>
    <row r="53" spans="1:11" s="54" customFormat="1" x14ac:dyDescent="0.25">
      <c r="A53" s="81" t="s">
        <v>490</v>
      </c>
      <c r="B53" s="199" t="s">
        <v>470</v>
      </c>
      <c r="C53" s="200"/>
      <c r="D53" s="200"/>
      <c r="E53" s="200"/>
      <c r="F53" s="200"/>
      <c r="G53" s="201"/>
      <c r="H53" s="78" t="s">
        <v>472</v>
      </c>
      <c r="I53" s="22">
        <f>SUM(I48:I52)</f>
        <v>0</v>
      </c>
      <c r="J53" s="22">
        <f>SUM(J48:J52)</f>
        <v>0</v>
      </c>
      <c r="K53" s="78" t="s">
        <v>472</v>
      </c>
    </row>
    <row r="54" spans="1:11" s="54" customFormat="1" x14ac:dyDescent="0.25">
      <c r="A54" s="81" t="s">
        <v>491</v>
      </c>
      <c r="B54" s="199" t="s">
        <v>471</v>
      </c>
      <c r="C54" s="200"/>
      <c r="D54" s="200"/>
      <c r="E54" s="200"/>
      <c r="F54" s="200"/>
      <c r="G54" s="201"/>
      <c r="H54" s="136"/>
      <c r="I54" s="78" t="s">
        <v>472</v>
      </c>
      <c r="J54" s="78" t="s">
        <v>472</v>
      </c>
      <c r="K54" s="22">
        <f>SUM(K48:K52)</f>
        <v>0</v>
      </c>
    </row>
    <row r="55" spans="1:11" s="54" customFormat="1" x14ac:dyDescent="0.25">
      <c r="A55" s="81" t="s">
        <v>492</v>
      </c>
      <c r="B55" s="123" t="s">
        <v>514</v>
      </c>
      <c r="C55" s="124"/>
      <c r="D55" s="124"/>
      <c r="E55" s="124"/>
      <c r="F55" s="124"/>
      <c r="G55" s="124"/>
      <c r="H55" s="205">
        <f>H56+H57+H58+H59</f>
        <v>0</v>
      </c>
      <c r="I55" s="206"/>
      <c r="J55" s="206"/>
      <c r="K55" s="206"/>
    </row>
    <row r="56" spans="1:11" s="54" customFormat="1" x14ac:dyDescent="0.25">
      <c r="A56" s="81" t="s">
        <v>515</v>
      </c>
      <c r="B56" s="82" t="s">
        <v>484</v>
      </c>
      <c r="C56" s="83"/>
      <c r="D56" s="83"/>
      <c r="E56" s="83"/>
      <c r="F56" s="83"/>
      <c r="G56" s="84"/>
      <c r="H56" s="202"/>
      <c r="I56" s="203"/>
      <c r="J56" s="203"/>
      <c r="K56" s="204"/>
    </row>
    <row r="57" spans="1:11" s="54" customFormat="1" x14ac:dyDescent="0.25">
      <c r="A57" s="81" t="s">
        <v>516</v>
      </c>
      <c r="B57" s="82" t="s">
        <v>511</v>
      </c>
      <c r="C57" s="83"/>
      <c r="D57" s="83"/>
      <c r="E57" s="83"/>
      <c r="F57" s="83"/>
      <c r="G57" s="84"/>
      <c r="H57" s="202"/>
      <c r="I57" s="203"/>
      <c r="J57" s="203"/>
      <c r="K57" s="204"/>
    </row>
    <row r="58" spans="1:11" s="54" customFormat="1" x14ac:dyDescent="0.25">
      <c r="A58" s="81" t="s">
        <v>517</v>
      </c>
      <c r="B58" s="199" t="s">
        <v>473</v>
      </c>
      <c r="C58" s="200"/>
      <c r="D58" s="200"/>
      <c r="E58" s="200"/>
      <c r="F58" s="200"/>
      <c r="G58" s="201"/>
      <c r="H58" s="202"/>
      <c r="I58" s="203"/>
      <c r="J58" s="203"/>
      <c r="K58" s="204"/>
    </row>
    <row r="59" spans="1:11" s="54" customFormat="1" x14ac:dyDescent="0.25">
      <c r="A59" s="81" t="s">
        <v>518</v>
      </c>
      <c r="B59" s="199" t="s">
        <v>474</v>
      </c>
      <c r="C59" s="200"/>
      <c r="D59" s="200"/>
      <c r="E59" s="200"/>
      <c r="F59" s="200"/>
      <c r="G59" s="201"/>
      <c r="H59" s="202"/>
      <c r="I59" s="203"/>
      <c r="J59" s="203"/>
      <c r="K59" s="204"/>
    </row>
    <row r="60" spans="1:11" s="80" customFormat="1" x14ac:dyDescent="0.25">
      <c r="A60" s="79" t="s">
        <v>462</v>
      </c>
      <c r="B60" s="196" t="s">
        <v>493</v>
      </c>
      <c r="C60" s="197"/>
      <c r="D60" s="197"/>
      <c r="E60" s="197"/>
      <c r="F60" s="197"/>
      <c r="G60" s="197"/>
      <c r="H60" s="197"/>
      <c r="I60" s="197"/>
      <c r="J60" s="197"/>
      <c r="K60" s="198"/>
    </row>
    <row r="61" spans="1:11" s="54" customFormat="1" ht="13.9" customHeight="1" x14ac:dyDescent="0.25">
      <c r="A61" s="81" t="s">
        <v>495</v>
      </c>
      <c r="B61" s="155"/>
      <c r="C61" s="207"/>
      <c r="D61" s="207"/>
      <c r="E61" s="207"/>
      <c r="F61" s="207"/>
      <c r="G61" s="156"/>
      <c r="H61" s="136"/>
      <c r="I61" s="44"/>
      <c r="J61" s="58"/>
      <c r="K61" s="44"/>
    </row>
    <row r="62" spans="1:11" s="54" customFormat="1" ht="13.9" customHeight="1" x14ac:dyDescent="0.25">
      <c r="A62" s="81" t="s">
        <v>496</v>
      </c>
      <c r="B62" s="155"/>
      <c r="C62" s="207"/>
      <c r="D62" s="207"/>
      <c r="E62" s="207"/>
      <c r="F62" s="207"/>
      <c r="G62" s="156"/>
      <c r="H62" s="136"/>
      <c r="I62" s="44"/>
      <c r="J62" s="58"/>
      <c r="K62" s="44"/>
    </row>
    <row r="63" spans="1:11" s="54" customFormat="1" ht="13.9" customHeight="1" x14ac:dyDescent="0.25">
      <c r="A63" s="81" t="s">
        <v>497</v>
      </c>
      <c r="B63" s="155"/>
      <c r="C63" s="207"/>
      <c r="D63" s="207"/>
      <c r="E63" s="207"/>
      <c r="F63" s="207"/>
      <c r="G63" s="156"/>
      <c r="H63" s="136"/>
      <c r="I63" s="44"/>
      <c r="J63" s="58"/>
      <c r="K63" s="44"/>
    </row>
    <row r="64" spans="1:11" s="54" customFormat="1" x14ac:dyDescent="0.25">
      <c r="A64" s="81" t="s">
        <v>498</v>
      </c>
      <c r="B64" s="155"/>
      <c r="C64" s="207"/>
      <c r="D64" s="207"/>
      <c r="E64" s="207"/>
      <c r="F64" s="207"/>
      <c r="G64" s="156"/>
      <c r="H64" s="136"/>
      <c r="I64" s="44"/>
      <c r="J64" s="58"/>
      <c r="K64" s="44"/>
    </row>
    <row r="65" spans="1:11" s="54" customFormat="1" x14ac:dyDescent="0.25">
      <c r="A65" s="81" t="s">
        <v>499</v>
      </c>
      <c r="B65" s="155"/>
      <c r="C65" s="207"/>
      <c r="D65" s="207"/>
      <c r="E65" s="207"/>
      <c r="F65" s="207"/>
      <c r="G65" s="156"/>
      <c r="H65" s="136"/>
      <c r="I65" s="44"/>
      <c r="J65" s="58"/>
      <c r="K65" s="44"/>
    </row>
    <row r="66" spans="1:11" s="54" customFormat="1" x14ac:dyDescent="0.25">
      <c r="A66" s="81" t="s">
        <v>500</v>
      </c>
      <c r="B66" s="199" t="s">
        <v>470</v>
      </c>
      <c r="C66" s="200"/>
      <c r="D66" s="200"/>
      <c r="E66" s="200"/>
      <c r="F66" s="200"/>
      <c r="G66" s="201"/>
      <c r="H66" s="78" t="s">
        <v>472</v>
      </c>
      <c r="I66" s="22">
        <f>SUM(I61:I65)</f>
        <v>0</v>
      </c>
      <c r="J66" s="22">
        <f>SUM(J61:J65)</f>
        <v>0</v>
      </c>
      <c r="K66" s="78" t="s">
        <v>472</v>
      </c>
    </row>
    <row r="67" spans="1:11" s="54" customFormat="1" x14ac:dyDescent="0.25">
      <c r="A67" s="81" t="s">
        <v>501</v>
      </c>
      <c r="B67" s="199" t="s">
        <v>471</v>
      </c>
      <c r="C67" s="200"/>
      <c r="D67" s="200"/>
      <c r="E67" s="200"/>
      <c r="F67" s="200"/>
      <c r="G67" s="201"/>
      <c r="H67" s="136"/>
      <c r="I67" s="78" t="s">
        <v>472</v>
      </c>
      <c r="J67" s="78" t="s">
        <v>472</v>
      </c>
      <c r="K67" s="22">
        <f>SUM(K61:K65)</f>
        <v>0</v>
      </c>
    </row>
    <row r="68" spans="1:11" s="54" customFormat="1" x14ac:dyDescent="0.25">
      <c r="A68" s="81" t="s">
        <v>502</v>
      </c>
      <c r="B68" s="123" t="s">
        <v>514</v>
      </c>
      <c r="C68" s="124"/>
      <c r="D68" s="124"/>
      <c r="E68" s="124"/>
      <c r="F68" s="124"/>
      <c r="G68" s="124"/>
      <c r="H68" s="205">
        <f>H69+H70+H71+H72</f>
        <v>0</v>
      </c>
      <c r="I68" s="206"/>
      <c r="J68" s="206"/>
      <c r="K68" s="206"/>
    </row>
    <row r="69" spans="1:11" s="54" customFormat="1" x14ac:dyDescent="0.25">
      <c r="A69" s="81" t="s">
        <v>519</v>
      </c>
      <c r="B69" s="82" t="s">
        <v>484</v>
      </c>
      <c r="C69" s="83"/>
      <c r="D69" s="83"/>
      <c r="E69" s="83"/>
      <c r="F69" s="83"/>
      <c r="G69" s="84"/>
      <c r="H69" s="202"/>
      <c r="I69" s="203"/>
      <c r="J69" s="203"/>
      <c r="K69" s="204"/>
    </row>
    <row r="70" spans="1:11" s="54" customFormat="1" x14ac:dyDescent="0.25">
      <c r="A70" s="81" t="s">
        <v>520</v>
      </c>
      <c r="B70" s="82" t="s">
        <v>511</v>
      </c>
      <c r="C70" s="83"/>
      <c r="D70" s="83"/>
      <c r="E70" s="83"/>
      <c r="F70" s="83"/>
      <c r="G70" s="84"/>
      <c r="H70" s="202"/>
      <c r="I70" s="203"/>
      <c r="J70" s="203"/>
      <c r="K70" s="204"/>
    </row>
    <row r="71" spans="1:11" s="54" customFormat="1" x14ac:dyDescent="0.25">
      <c r="A71" s="81" t="s">
        <v>521</v>
      </c>
      <c r="B71" s="199" t="s">
        <v>473</v>
      </c>
      <c r="C71" s="200"/>
      <c r="D71" s="200"/>
      <c r="E71" s="200"/>
      <c r="F71" s="200"/>
      <c r="G71" s="201"/>
      <c r="H71" s="202"/>
      <c r="I71" s="203"/>
      <c r="J71" s="203"/>
      <c r="K71" s="204"/>
    </row>
    <row r="72" spans="1:11" s="54" customFormat="1" ht="14.45" customHeight="1" x14ac:dyDescent="0.25">
      <c r="A72" s="81" t="s">
        <v>522</v>
      </c>
      <c r="B72" s="199" t="s">
        <v>474</v>
      </c>
      <c r="C72" s="200"/>
      <c r="D72" s="200"/>
      <c r="E72" s="200"/>
      <c r="F72" s="200"/>
      <c r="G72" s="201"/>
      <c r="H72" s="202"/>
      <c r="I72" s="203"/>
      <c r="J72" s="203"/>
      <c r="K72" s="204"/>
    </row>
    <row r="73" spans="1:11" s="80" customFormat="1" x14ac:dyDescent="0.25">
      <c r="A73" s="79" t="s">
        <v>463</v>
      </c>
      <c r="B73" s="196" t="s">
        <v>494</v>
      </c>
      <c r="C73" s="197"/>
      <c r="D73" s="197"/>
      <c r="E73" s="197"/>
      <c r="F73" s="197"/>
      <c r="G73" s="197"/>
      <c r="H73" s="197"/>
      <c r="I73" s="197"/>
      <c r="J73" s="197"/>
      <c r="K73" s="198"/>
    </row>
    <row r="74" spans="1:11" s="54" customFormat="1" ht="13.9" customHeight="1" x14ac:dyDescent="0.25">
      <c r="A74" s="81" t="s">
        <v>503</v>
      </c>
      <c r="B74" s="155"/>
      <c r="C74" s="207"/>
      <c r="D74" s="207"/>
      <c r="E74" s="207"/>
      <c r="F74" s="207"/>
      <c r="G74" s="156"/>
      <c r="H74" s="136"/>
      <c r="I74" s="44"/>
      <c r="J74" s="58"/>
      <c r="K74" s="44"/>
    </row>
    <row r="75" spans="1:11" s="54" customFormat="1" ht="13.9" customHeight="1" x14ac:dyDescent="0.25">
      <c r="A75" s="81" t="s">
        <v>504</v>
      </c>
      <c r="B75" s="155"/>
      <c r="C75" s="207"/>
      <c r="D75" s="207"/>
      <c r="E75" s="207"/>
      <c r="F75" s="207"/>
      <c r="G75" s="156"/>
      <c r="H75" s="136"/>
      <c r="I75" s="44"/>
      <c r="J75" s="58"/>
      <c r="K75" s="44"/>
    </row>
    <row r="76" spans="1:11" s="54" customFormat="1" ht="13.9" customHeight="1" x14ac:dyDescent="0.25">
      <c r="A76" s="81" t="s">
        <v>505</v>
      </c>
      <c r="B76" s="155"/>
      <c r="C76" s="207"/>
      <c r="D76" s="207"/>
      <c r="E76" s="207"/>
      <c r="F76" s="207"/>
      <c r="G76" s="156"/>
      <c r="H76" s="136"/>
      <c r="I76" s="44"/>
      <c r="J76" s="58"/>
      <c r="K76" s="44"/>
    </row>
    <row r="77" spans="1:11" s="54" customFormat="1" x14ac:dyDescent="0.25">
      <c r="A77" s="81" t="s">
        <v>506</v>
      </c>
      <c r="B77" s="155"/>
      <c r="C77" s="207"/>
      <c r="D77" s="207"/>
      <c r="E77" s="207"/>
      <c r="F77" s="207"/>
      <c r="G77" s="156"/>
      <c r="H77" s="136"/>
      <c r="I77" s="44"/>
      <c r="J77" s="58"/>
      <c r="K77" s="44"/>
    </row>
    <row r="78" spans="1:11" s="54" customFormat="1" x14ac:dyDescent="0.25">
      <c r="A78" s="81" t="s">
        <v>507</v>
      </c>
      <c r="B78" s="155"/>
      <c r="C78" s="207"/>
      <c r="D78" s="207"/>
      <c r="E78" s="207"/>
      <c r="F78" s="207"/>
      <c r="G78" s="156"/>
      <c r="H78" s="136"/>
      <c r="I78" s="44"/>
      <c r="J78" s="58"/>
      <c r="K78" s="44"/>
    </row>
    <row r="79" spans="1:11" s="54" customFormat="1" x14ac:dyDescent="0.25">
      <c r="A79" s="81" t="s">
        <v>508</v>
      </c>
      <c r="B79" s="199" t="s">
        <v>470</v>
      </c>
      <c r="C79" s="200"/>
      <c r="D79" s="200"/>
      <c r="E79" s="200"/>
      <c r="F79" s="200"/>
      <c r="G79" s="201"/>
      <c r="H79" s="78" t="s">
        <v>472</v>
      </c>
      <c r="I79" s="22">
        <f>SUM(I74:I78)</f>
        <v>0</v>
      </c>
      <c r="J79" s="22">
        <f>SUM(J74:J78)</f>
        <v>0</v>
      </c>
      <c r="K79" s="78" t="s">
        <v>472</v>
      </c>
    </row>
    <row r="80" spans="1:11" s="54" customFormat="1" x14ac:dyDescent="0.25">
      <c r="A80" s="81" t="s">
        <v>509</v>
      </c>
      <c r="B80" s="199" t="s">
        <v>471</v>
      </c>
      <c r="C80" s="200"/>
      <c r="D80" s="200"/>
      <c r="E80" s="200"/>
      <c r="F80" s="200"/>
      <c r="G80" s="201"/>
      <c r="H80" s="136"/>
      <c r="I80" s="78" t="s">
        <v>472</v>
      </c>
      <c r="J80" s="78" t="s">
        <v>472</v>
      </c>
      <c r="K80" s="22">
        <f>SUM(K74:K78)</f>
        <v>0</v>
      </c>
    </row>
    <row r="81" spans="1:11" s="54" customFormat="1" x14ac:dyDescent="0.25">
      <c r="A81" s="81" t="s">
        <v>510</v>
      </c>
      <c r="B81" s="123" t="s">
        <v>514</v>
      </c>
      <c r="C81" s="124"/>
      <c r="D81" s="124"/>
      <c r="E81" s="124"/>
      <c r="F81" s="124"/>
      <c r="G81" s="124"/>
      <c r="H81" s="205">
        <f>H82+H83+H84+H85</f>
        <v>0</v>
      </c>
      <c r="I81" s="206"/>
      <c r="J81" s="206"/>
      <c r="K81" s="206"/>
    </row>
    <row r="82" spans="1:11" s="54" customFormat="1" x14ac:dyDescent="0.25">
      <c r="A82" s="81" t="s">
        <v>523</v>
      </c>
      <c r="B82" s="82" t="s">
        <v>484</v>
      </c>
      <c r="C82" s="83"/>
      <c r="D82" s="83"/>
      <c r="E82" s="83"/>
      <c r="F82" s="83"/>
      <c r="G82" s="84"/>
      <c r="H82" s="202"/>
      <c r="I82" s="203"/>
      <c r="J82" s="203"/>
      <c r="K82" s="204"/>
    </row>
    <row r="83" spans="1:11" s="54" customFormat="1" x14ac:dyDescent="0.25">
      <c r="A83" s="81" t="s">
        <v>524</v>
      </c>
      <c r="B83" s="82" t="s">
        <v>511</v>
      </c>
      <c r="C83" s="83"/>
      <c r="D83" s="83"/>
      <c r="E83" s="83"/>
      <c r="F83" s="83"/>
      <c r="G83" s="84"/>
      <c r="H83" s="202"/>
      <c r="I83" s="203"/>
      <c r="J83" s="203"/>
      <c r="K83" s="204"/>
    </row>
    <row r="84" spans="1:11" s="54" customFormat="1" x14ac:dyDescent="0.25">
      <c r="A84" s="81" t="s">
        <v>525</v>
      </c>
      <c r="B84" s="199" t="s">
        <v>473</v>
      </c>
      <c r="C84" s="200"/>
      <c r="D84" s="200"/>
      <c r="E84" s="200"/>
      <c r="F84" s="200"/>
      <c r="G84" s="201"/>
      <c r="H84" s="202"/>
      <c r="I84" s="203"/>
      <c r="J84" s="203"/>
      <c r="K84" s="204"/>
    </row>
    <row r="85" spans="1:11" s="54" customFormat="1" ht="14.45" customHeight="1" x14ac:dyDescent="0.25">
      <c r="A85" s="81" t="s">
        <v>526</v>
      </c>
      <c r="B85" s="199" t="s">
        <v>474</v>
      </c>
      <c r="C85" s="200"/>
      <c r="D85" s="200"/>
      <c r="E85" s="200"/>
      <c r="F85" s="200"/>
      <c r="G85" s="201"/>
      <c r="H85" s="202"/>
      <c r="I85" s="203"/>
      <c r="J85" s="203"/>
      <c r="K85" s="204"/>
    </row>
    <row r="86" spans="1:11" s="54" customFormat="1" x14ac:dyDescent="0.25">
      <c r="A86" s="77" t="s">
        <v>617</v>
      </c>
      <c r="B86" s="213" t="s">
        <v>588</v>
      </c>
      <c r="C86" s="214"/>
      <c r="D86" s="214"/>
      <c r="E86" s="214"/>
      <c r="F86" s="214"/>
      <c r="G86" s="214"/>
      <c r="H86" s="214"/>
      <c r="I86" s="214"/>
      <c r="J86" s="214"/>
      <c r="K86" s="215"/>
    </row>
    <row r="87" spans="1:11" s="35" customFormat="1" x14ac:dyDescent="0.25">
      <c r="A87" s="104" t="s">
        <v>618</v>
      </c>
      <c r="B87" s="216" t="s">
        <v>589</v>
      </c>
      <c r="C87" s="217"/>
      <c r="D87" s="217"/>
      <c r="E87" s="217"/>
      <c r="F87" s="217"/>
      <c r="G87" s="218"/>
      <c r="H87" s="102" t="s">
        <v>472</v>
      </c>
      <c r="I87" s="103">
        <f>I42+I53+I66+I79</f>
        <v>0</v>
      </c>
      <c r="J87" s="103">
        <f>J42+J53+J66+J79</f>
        <v>0</v>
      </c>
      <c r="K87" s="103">
        <f>K43+K54+K67+K80</f>
        <v>0</v>
      </c>
    </row>
    <row r="88" spans="1:11" s="80" customFormat="1" x14ac:dyDescent="0.25">
      <c r="A88" s="104" t="s">
        <v>619</v>
      </c>
      <c r="B88" s="208" t="s">
        <v>471</v>
      </c>
      <c r="C88" s="209"/>
      <c r="D88" s="209"/>
      <c r="E88" s="209"/>
      <c r="F88" s="209"/>
      <c r="G88" s="210"/>
      <c r="H88" s="9" t="s">
        <v>472</v>
      </c>
      <c r="I88" s="9" t="s">
        <v>472</v>
      </c>
      <c r="J88" s="9" t="s">
        <v>472</v>
      </c>
      <c r="K88" s="86">
        <f>K43+K54+K67+K80</f>
        <v>0</v>
      </c>
    </row>
    <row r="89" spans="1:11" s="80" customFormat="1" x14ac:dyDescent="0.25">
      <c r="A89" s="104" t="s">
        <v>620</v>
      </c>
      <c r="B89" s="126" t="s">
        <v>514</v>
      </c>
      <c r="C89" s="127"/>
      <c r="D89" s="127"/>
      <c r="E89" s="127"/>
      <c r="F89" s="127"/>
      <c r="G89" s="127"/>
      <c r="H89" s="211">
        <f>H90+H91+H92+H93</f>
        <v>0</v>
      </c>
      <c r="I89" s="212"/>
      <c r="J89" s="212"/>
      <c r="K89" s="212"/>
    </row>
    <row r="90" spans="1:11" s="80" customFormat="1" x14ac:dyDescent="0.25">
      <c r="A90" s="104" t="s">
        <v>621</v>
      </c>
      <c r="B90" s="105" t="s">
        <v>484</v>
      </c>
      <c r="C90" s="106"/>
      <c r="D90" s="106"/>
      <c r="E90" s="106"/>
      <c r="F90" s="106"/>
      <c r="G90" s="107"/>
      <c r="H90" s="211">
        <f>H56+H69+H82</f>
        <v>0</v>
      </c>
      <c r="I90" s="212"/>
      <c r="J90" s="212"/>
      <c r="K90" s="212"/>
    </row>
    <row r="91" spans="1:11" s="80" customFormat="1" x14ac:dyDescent="0.25">
      <c r="A91" s="104" t="s">
        <v>622</v>
      </c>
      <c r="B91" s="105" t="s">
        <v>511</v>
      </c>
      <c r="C91" s="106"/>
      <c r="D91" s="106"/>
      <c r="E91" s="106"/>
      <c r="F91" s="106"/>
      <c r="G91" s="107"/>
      <c r="H91" s="211">
        <f>H57+H70+H83</f>
        <v>0</v>
      </c>
      <c r="I91" s="212"/>
      <c r="J91" s="212"/>
      <c r="K91" s="212"/>
    </row>
    <row r="92" spans="1:11" s="80" customFormat="1" x14ac:dyDescent="0.25">
      <c r="A92" s="104" t="s">
        <v>623</v>
      </c>
      <c r="B92" s="208" t="s">
        <v>473</v>
      </c>
      <c r="C92" s="209"/>
      <c r="D92" s="209"/>
      <c r="E92" s="209"/>
      <c r="F92" s="209"/>
      <c r="G92" s="210"/>
      <c r="H92" s="211">
        <f>H45+H58+H71+H84</f>
        <v>0</v>
      </c>
      <c r="I92" s="212"/>
      <c r="J92" s="212"/>
      <c r="K92" s="212"/>
    </row>
    <row r="93" spans="1:11" s="80" customFormat="1" x14ac:dyDescent="0.25">
      <c r="A93" s="104" t="s">
        <v>624</v>
      </c>
      <c r="B93" s="208" t="s">
        <v>474</v>
      </c>
      <c r="C93" s="209"/>
      <c r="D93" s="209"/>
      <c r="E93" s="209"/>
      <c r="F93" s="209"/>
      <c r="G93" s="210"/>
      <c r="H93" s="211">
        <f>H46+H59+H72+H85</f>
        <v>0</v>
      </c>
      <c r="I93" s="212"/>
      <c r="J93" s="212"/>
      <c r="K93" s="212"/>
    </row>
    <row r="95" spans="1:11" x14ac:dyDescent="0.25">
      <c r="A95" s="11" t="s">
        <v>627</v>
      </c>
    </row>
  </sheetData>
  <sheetProtection algorithmName="SHA-512" hashValue="1TU/kP5CGBycmcS2iBUY/IQaJ7FsQFgXomiaiMh/s7LvTG50wbNxse+adwziN3VQXx4dZ4JgwxIqz7SxqxpSIA==" saltValue="Q5czBQGiU2r3aF9FpWy5PA==" spinCount="100000"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60" zoomScaleNormal="60" workbookViewId="0">
      <pane ySplit="5" topLeftCell="A144" activePane="bottomLeft" state="frozen"/>
      <selection activeCell="D6" sqref="D6"/>
      <selection pane="bottomLeft" activeCell="E83" sqref="E83"/>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31" t="s">
        <v>590</v>
      </c>
      <c r="C1" s="231"/>
      <c r="D1" s="231"/>
      <c r="E1" s="231"/>
      <c r="F1" s="231"/>
      <c r="G1" s="231"/>
      <c r="H1" s="231"/>
      <c r="I1" s="231"/>
      <c r="J1" s="231"/>
      <c r="K1" s="231"/>
      <c r="M1" s="89"/>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32" t="s">
        <v>107</v>
      </c>
      <c r="B3" s="232" t="s">
        <v>108</v>
      </c>
      <c r="C3" s="187" t="str">
        <f>'4'!C3</f>
        <v>Ataskaitiniai metai - 2021</v>
      </c>
      <c r="D3" s="232" t="s">
        <v>109</v>
      </c>
      <c r="E3" s="232"/>
      <c r="F3" s="232"/>
      <c r="G3" s="232" t="s">
        <v>110</v>
      </c>
      <c r="H3" s="232"/>
      <c r="I3" s="232"/>
      <c r="J3" s="232"/>
      <c r="K3" s="232"/>
    </row>
    <row r="4" spans="1:13" x14ac:dyDescent="0.25">
      <c r="A4" s="232"/>
      <c r="B4" s="232"/>
      <c r="C4" s="188"/>
      <c r="D4" s="24" t="s">
        <v>626</v>
      </c>
      <c r="E4" s="24" t="s">
        <v>112</v>
      </c>
      <c r="F4" s="24" t="s">
        <v>113</v>
      </c>
      <c r="G4" s="24" t="s">
        <v>111</v>
      </c>
      <c r="H4" s="24" t="s">
        <v>112</v>
      </c>
      <c r="I4" s="24" t="s">
        <v>113</v>
      </c>
      <c r="J4" s="24" t="s">
        <v>114</v>
      </c>
      <c r="K4" s="24" t="s">
        <v>115</v>
      </c>
    </row>
    <row r="5" spans="1:13" ht="24" customHeight="1" x14ac:dyDescent="0.25">
      <c r="A5" s="232"/>
      <c r="B5" s="232"/>
      <c r="C5" s="189"/>
      <c r="D5" s="24">
        <f>'4'!D5</f>
        <v>2022</v>
      </c>
      <c r="E5" s="24">
        <f>'4'!E5</f>
        <v>0</v>
      </c>
      <c r="F5" s="24">
        <f>'4'!F5</f>
        <v>0</v>
      </c>
      <c r="G5" s="24">
        <f>'4'!G5</f>
        <v>2023</v>
      </c>
      <c r="H5" s="24">
        <f>'4'!H5</f>
        <v>2024</v>
      </c>
      <c r="I5" s="24">
        <f>'4'!I5</f>
        <v>2025</v>
      </c>
      <c r="J5" s="24" t="str">
        <f>'4'!J5</f>
        <v>-</v>
      </c>
      <c r="K5" s="24" t="str">
        <f>'4'!K5</f>
        <v>-</v>
      </c>
    </row>
    <row r="6" spans="1:13" x14ac:dyDescent="0.25">
      <c r="A6" s="134"/>
      <c r="B6" s="233" t="s">
        <v>175</v>
      </c>
      <c r="C6" s="233"/>
      <c r="D6" s="233"/>
      <c r="E6" s="233"/>
      <c r="F6" s="233"/>
      <c r="G6" s="233"/>
      <c r="H6" s="233"/>
      <c r="I6" s="233"/>
      <c r="J6" s="233"/>
      <c r="K6" s="233"/>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08"/>
      <c r="D9" s="108"/>
      <c r="E9" s="108"/>
      <c r="F9" s="108"/>
      <c r="G9" s="108"/>
      <c r="H9" s="108"/>
      <c r="I9" s="108"/>
      <c r="J9" s="108"/>
      <c r="K9" s="108"/>
      <c r="M9" s="89"/>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642</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89"/>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08"/>
      <c r="D18" s="108"/>
      <c r="E18" s="108"/>
      <c r="F18" s="108"/>
      <c r="G18" s="108"/>
      <c r="H18" s="108"/>
      <c r="I18" s="108"/>
      <c r="J18" s="108"/>
      <c r="K18" s="108"/>
      <c r="M18" s="89"/>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60"/>
      <c r="D41" s="60"/>
      <c r="E41" s="60"/>
      <c r="F41" s="60"/>
      <c r="G41" s="60"/>
      <c r="H41" s="60"/>
      <c r="I41" s="60"/>
      <c r="J41" s="60"/>
      <c r="K41" s="6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09">
        <f>+C44+C47</f>
        <v>0</v>
      </c>
      <c r="D43" s="109">
        <f t="shared" ref="D43:K43" si="10">+D44+D47</f>
        <v>0</v>
      </c>
      <c r="E43" s="109">
        <f t="shared" si="10"/>
        <v>0</v>
      </c>
      <c r="F43" s="109">
        <f t="shared" si="10"/>
        <v>0</v>
      </c>
      <c r="G43" s="109">
        <f t="shared" si="10"/>
        <v>0</v>
      </c>
      <c r="H43" s="109">
        <f t="shared" si="10"/>
        <v>0</v>
      </c>
      <c r="I43" s="109">
        <f t="shared" si="10"/>
        <v>0</v>
      </c>
      <c r="J43" s="109">
        <f t="shared" si="10"/>
        <v>0</v>
      </c>
      <c r="K43" s="109">
        <f t="shared" si="10"/>
        <v>0</v>
      </c>
      <c r="M43" s="90"/>
    </row>
    <row r="44" spans="1:13" s="41" customFormat="1" x14ac:dyDescent="0.25">
      <c r="A44" s="39" t="s">
        <v>221</v>
      </c>
      <c r="B44" s="40" t="s">
        <v>222</v>
      </c>
      <c r="C44" s="110">
        <f>SUM(C45:C46)</f>
        <v>0</v>
      </c>
      <c r="D44" s="110">
        <f t="shared" ref="D44:K44" si="11">SUM(D45:D46)</f>
        <v>0</v>
      </c>
      <c r="E44" s="110">
        <f t="shared" si="11"/>
        <v>0</v>
      </c>
      <c r="F44" s="110">
        <f t="shared" si="11"/>
        <v>0</v>
      </c>
      <c r="G44" s="110">
        <f t="shared" si="11"/>
        <v>0</v>
      </c>
      <c r="H44" s="110">
        <f t="shared" si="11"/>
        <v>0</v>
      </c>
      <c r="I44" s="110">
        <f t="shared" si="11"/>
        <v>0</v>
      </c>
      <c r="J44" s="110">
        <f t="shared" si="11"/>
        <v>0</v>
      </c>
      <c r="K44" s="110">
        <f t="shared" si="11"/>
        <v>0</v>
      </c>
    </row>
    <row r="45" spans="1:13" ht="30" x14ac:dyDescent="0.25">
      <c r="A45" s="25" t="s">
        <v>2</v>
      </c>
      <c r="B45" s="26" t="s">
        <v>223</v>
      </c>
      <c r="C45" s="13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569</v>
      </c>
      <c r="C46" s="62"/>
      <c r="D46" s="62"/>
      <c r="E46" s="62"/>
      <c r="F46" s="62"/>
      <c r="G46" s="62"/>
      <c r="H46" s="62"/>
      <c r="I46" s="62"/>
      <c r="J46" s="62"/>
      <c r="K46" s="62"/>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0"/>
      <c r="D50" s="60"/>
      <c r="E50" s="60"/>
      <c r="F50" s="60"/>
      <c r="G50" s="60"/>
      <c r="H50" s="60"/>
      <c r="I50" s="60"/>
      <c r="J50" s="60"/>
      <c r="K50" s="60"/>
    </row>
    <row r="51" spans="1:13" s="35" customFormat="1" x14ac:dyDescent="0.25">
      <c r="A51" s="28" t="s">
        <v>229</v>
      </c>
      <c r="B51" s="28" t="s">
        <v>230</v>
      </c>
      <c r="C51" s="60"/>
      <c r="D51" s="60"/>
      <c r="E51" s="60"/>
      <c r="F51" s="60"/>
      <c r="G51" s="60"/>
      <c r="H51" s="60"/>
      <c r="I51" s="60"/>
      <c r="J51" s="60"/>
      <c r="K51" s="60"/>
      <c r="M51" s="89"/>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94"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45"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570</v>
      </c>
      <c r="B59" s="26" t="s">
        <v>234</v>
      </c>
      <c r="C59" s="48"/>
      <c r="D59" s="48"/>
      <c r="E59" s="48"/>
      <c r="F59" s="48"/>
      <c r="G59" s="48"/>
      <c r="H59" s="48"/>
      <c r="I59" s="48"/>
      <c r="J59" s="48"/>
      <c r="K59" s="48"/>
    </row>
    <row r="60" spans="1:13" x14ac:dyDescent="0.25">
      <c r="A60" s="25" t="s">
        <v>571</v>
      </c>
      <c r="B60" s="26" t="s">
        <v>235</v>
      </c>
      <c r="C60" s="48"/>
      <c r="D60" s="48"/>
      <c r="E60" s="48"/>
      <c r="F60" s="48"/>
      <c r="G60" s="48"/>
      <c r="H60" s="48"/>
      <c r="I60" s="48"/>
      <c r="J60" s="48"/>
      <c r="K60" s="48"/>
    </row>
    <row r="61" spans="1:13" x14ac:dyDescent="0.25">
      <c r="A61" s="25" t="s">
        <v>572</v>
      </c>
      <c r="B61" s="25" t="s">
        <v>236</v>
      </c>
      <c r="C61" s="48"/>
      <c r="D61" s="48"/>
      <c r="E61" s="48"/>
      <c r="F61" s="48"/>
      <c r="G61" s="48"/>
      <c r="H61" s="48"/>
      <c r="I61" s="48"/>
      <c r="J61" s="48"/>
      <c r="K61" s="48"/>
    </row>
    <row r="62" spans="1:13" x14ac:dyDescent="0.25">
      <c r="A62" s="25" t="s">
        <v>573</v>
      </c>
      <c r="B62" s="26" t="s">
        <v>240</v>
      </c>
      <c r="C62" s="48"/>
      <c r="D62" s="48"/>
      <c r="E62" s="48"/>
      <c r="F62" s="48"/>
      <c r="G62" s="48"/>
      <c r="H62" s="48"/>
      <c r="I62" s="48"/>
      <c r="J62" s="48"/>
      <c r="K62" s="48"/>
    </row>
    <row r="63" spans="1:13" x14ac:dyDescent="0.25">
      <c r="A63" s="25" t="s">
        <v>574</v>
      </c>
      <c r="B63" s="26" t="s">
        <v>241</v>
      </c>
      <c r="C63" s="48"/>
      <c r="D63" s="48"/>
      <c r="E63" s="48"/>
      <c r="F63" s="48"/>
      <c r="G63" s="48"/>
      <c r="H63" s="48"/>
      <c r="I63" s="48"/>
      <c r="J63" s="48"/>
      <c r="K63" s="48"/>
    </row>
    <row r="64" spans="1:13" ht="30" x14ac:dyDescent="0.25">
      <c r="A64" s="25" t="s">
        <v>575</v>
      </c>
      <c r="B64" s="26" t="s">
        <v>242</v>
      </c>
      <c r="C64" s="48"/>
      <c r="D64" s="48"/>
      <c r="E64" s="48"/>
      <c r="F64" s="48"/>
      <c r="G64" s="48"/>
      <c r="H64" s="48"/>
      <c r="I64" s="48"/>
      <c r="J64" s="48"/>
      <c r="K64" s="48"/>
    </row>
    <row r="65" spans="1:11" s="35" customFormat="1" ht="30" x14ac:dyDescent="0.25">
      <c r="A65" s="27" t="s">
        <v>243</v>
      </c>
      <c r="B65" s="28" t="s">
        <v>244</v>
      </c>
      <c r="C65" s="60"/>
      <c r="D65" s="60"/>
      <c r="E65" s="60"/>
      <c r="F65" s="60"/>
      <c r="G65" s="60"/>
      <c r="H65" s="60"/>
      <c r="I65" s="60"/>
      <c r="J65" s="60"/>
      <c r="K65" s="60"/>
    </row>
    <row r="66" spans="1:11" s="35" customFormat="1" x14ac:dyDescent="0.25">
      <c r="A66" s="128"/>
      <c r="B66" s="129"/>
      <c r="C66" s="130"/>
      <c r="D66" s="130"/>
      <c r="E66" s="130"/>
      <c r="F66" s="130"/>
      <c r="G66" s="130"/>
      <c r="H66" s="130"/>
      <c r="I66" s="130"/>
      <c r="J66" s="130"/>
      <c r="K66" s="130"/>
    </row>
    <row r="67" spans="1:11" x14ac:dyDescent="0.25">
      <c r="A67" s="135"/>
      <c r="B67" s="230" t="s">
        <v>245</v>
      </c>
      <c r="C67" s="230"/>
      <c r="D67" s="230"/>
      <c r="E67" s="230"/>
      <c r="F67" s="230"/>
      <c r="G67" s="230"/>
      <c r="H67" s="230"/>
      <c r="I67" s="230"/>
      <c r="J67" s="230"/>
      <c r="K67" s="230"/>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644</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645</v>
      </c>
      <c r="C74" s="48"/>
      <c r="D74" s="48"/>
      <c r="E74" s="48"/>
      <c r="F74" s="48"/>
      <c r="G74" s="48"/>
      <c r="H74" s="48"/>
      <c r="I74" s="48"/>
      <c r="J74" s="48"/>
      <c r="K74" s="48"/>
    </row>
    <row r="75" spans="1:11" x14ac:dyDescent="0.25">
      <c r="A75" s="25" t="s">
        <v>252</v>
      </c>
      <c r="B75" s="30" t="s">
        <v>594</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646</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708</v>
      </c>
      <c r="C82" s="48"/>
      <c r="D82" s="48"/>
      <c r="E82" s="48"/>
      <c r="F82" s="48"/>
      <c r="G82" s="48"/>
      <c r="H82" s="48"/>
      <c r="I82" s="48"/>
      <c r="J82" s="48"/>
      <c r="K82" s="48"/>
    </row>
    <row r="83" spans="1:13" x14ac:dyDescent="0.25">
      <c r="A83" s="25" t="s">
        <v>593</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1"/>
      <c r="B84" s="132"/>
      <c r="C84" s="133"/>
      <c r="D84" s="133"/>
      <c r="E84" s="133"/>
      <c r="F84" s="133"/>
      <c r="G84" s="133"/>
      <c r="H84" s="133"/>
      <c r="I84" s="133"/>
      <c r="J84" s="133"/>
      <c r="K84" s="133"/>
    </row>
    <row r="85" spans="1:13" x14ac:dyDescent="0.25">
      <c r="A85" s="135"/>
      <c r="B85" s="230" t="s">
        <v>266</v>
      </c>
      <c r="C85" s="230"/>
      <c r="D85" s="230"/>
      <c r="E85" s="230"/>
      <c r="F85" s="230"/>
      <c r="G85" s="230"/>
      <c r="H85" s="230"/>
      <c r="I85" s="230"/>
      <c r="J85" s="230"/>
      <c r="K85" s="230"/>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94" t="s">
        <v>270</v>
      </c>
      <c r="C89" s="48"/>
      <c r="D89" s="48"/>
      <c r="E89" s="48"/>
      <c r="F89" s="48"/>
      <c r="G89" s="48"/>
      <c r="H89" s="48"/>
      <c r="I89" s="48"/>
      <c r="J89" s="48"/>
      <c r="K89" s="48"/>
      <c r="M89" s="89"/>
    </row>
    <row r="90" spans="1:13" ht="30" x14ac:dyDescent="0.25">
      <c r="A90" s="25" t="s">
        <v>180</v>
      </c>
      <c r="B90" s="94" t="s">
        <v>271</v>
      </c>
      <c r="C90" s="48"/>
      <c r="D90" s="91"/>
      <c r="E90" s="48"/>
      <c r="F90" s="48"/>
      <c r="G90" s="48"/>
      <c r="H90" s="48"/>
      <c r="I90" s="48"/>
      <c r="J90" s="48"/>
      <c r="K90" s="48"/>
      <c r="M90" s="89"/>
    </row>
    <row r="91" spans="1:13" ht="30" x14ac:dyDescent="0.25">
      <c r="A91" s="25" t="s">
        <v>181</v>
      </c>
      <c r="B91" s="94" t="s">
        <v>272</v>
      </c>
      <c r="C91" s="48"/>
      <c r="D91" s="48"/>
      <c r="E91" s="48"/>
      <c r="F91" s="48"/>
      <c r="G91" s="48"/>
      <c r="H91" s="48"/>
      <c r="I91" s="48"/>
      <c r="J91" s="48"/>
      <c r="K91" s="48"/>
    </row>
    <row r="92" spans="1:13" ht="45" x14ac:dyDescent="0.25">
      <c r="A92" s="25" t="s">
        <v>182</v>
      </c>
      <c r="B92" s="26" t="s">
        <v>273</v>
      </c>
      <c r="C92" s="48"/>
      <c r="D92" s="91"/>
      <c r="E92" s="91"/>
      <c r="F92" s="91"/>
      <c r="G92" s="91"/>
      <c r="H92" s="91"/>
      <c r="I92" s="91"/>
      <c r="J92" s="91"/>
      <c r="K92" s="91"/>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ht="30"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45"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12">
        <f>D64+D57-C57-C64</f>
        <v>0</v>
      </c>
      <c r="E107" s="112">
        <f>IF(E5&gt;0, E64+E57-D57-D64, 0)</f>
        <v>0</v>
      </c>
      <c r="F107" s="112">
        <f>IF(F5&gt;0, F64+F57-E57-E64, 0)</f>
        <v>0</v>
      </c>
      <c r="G107" s="112">
        <f>IF(F5&gt;0, G64+G57-F57-F64, IF(E5&gt;0, G64+G57-E57-E64,G65-G64+G57-D57-D64))</f>
        <v>0</v>
      </c>
      <c r="H107" s="112">
        <f t="shared" ref="H107:K107" si="25">H64+H57-G57-G64</f>
        <v>0</v>
      </c>
      <c r="I107" s="112">
        <f t="shared" si="25"/>
        <v>0</v>
      </c>
      <c r="J107" s="112">
        <f t="shared" si="25"/>
        <v>0</v>
      </c>
      <c r="K107" s="112">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570</v>
      </c>
      <c r="B111" s="26" t="s">
        <v>595</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571</v>
      </c>
      <c r="B112" s="26" t="s">
        <v>596</v>
      </c>
      <c r="C112" s="48"/>
      <c r="D112" s="48"/>
      <c r="E112" s="48"/>
      <c r="F112" s="48"/>
      <c r="G112" s="48"/>
      <c r="H112" s="48"/>
      <c r="I112" s="48"/>
      <c r="J112" s="48"/>
      <c r="K112" s="48"/>
    </row>
    <row r="113" spans="1:11" ht="30" x14ac:dyDescent="0.25">
      <c r="A113" s="25" t="s">
        <v>572</v>
      </c>
      <c r="B113" s="26" t="s">
        <v>648</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573</v>
      </c>
      <c r="B114" s="26" t="s">
        <v>597</v>
      </c>
      <c r="C114" s="48"/>
      <c r="D114" s="48"/>
      <c r="E114" s="48"/>
      <c r="F114" s="48"/>
      <c r="G114" s="48"/>
      <c r="H114" s="48"/>
      <c r="I114" s="48"/>
      <c r="J114" s="48"/>
      <c r="K114" s="48"/>
    </row>
    <row r="115" spans="1:11" x14ac:dyDescent="0.25">
      <c r="A115" s="25" t="s">
        <v>574</v>
      </c>
      <c r="B115" s="26" t="s">
        <v>598</v>
      </c>
      <c r="C115" s="48"/>
      <c r="D115" s="48"/>
      <c r="E115" s="48"/>
      <c r="F115" s="48"/>
      <c r="G115" s="48"/>
      <c r="H115" s="48"/>
      <c r="I115" s="48"/>
      <c r="J115" s="48"/>
      <c r="K115" s="48"/>
    </row>
    <row r="116" spans="1:11" x14ac:dyDescent="0.25">
      <c r="A116" s="25" t="s">
        <v>575</v>
      </c>
      <c r="B116" s="26" t="s">
        <v>599</v>
      </c>
      <c r="C116" s="48"/>
      <c r="D116" s="48"/>
      <c r="E116" s="48"/>
      <c r="F116" s="48"/>
      <c r="G116" s="48"/>
      <c r="H116" s="48"/>
      <c r="I116" s="48"/>
      <c r="J116" s="48"/>
      <c r="K116" s="48"/>
    </row>
    <row r="117" spans="1:11" ht="30" x14ac:dyDescent="0.25">
      <c r="A117" s="25" t="s">
        <v>650</v>
      </c>
      <c r="B117" s="26" t="s">
        <v>600</v>
      </c>
      <c r="C117" s="48"/>
      <c r="D117" s="48"/>
      <c r="E117" s="48"/>
      <c r="F117" s="48"/>
      <c r="G117" s="48"/>
      <c r="H117" s="48"/>
      <c r="I117" s="48"/>
      <c r="J117" s="48"/>
      <c r="K117" s="48"/>
    </row>
    <row r="118" spans="1:11" ht="30" x14ac:dyDescent="0.25">
      <c r="A118" s="25" t="s">
        <v>651</v>
      </c>
      <c r="B118" s="26" t="s">
        <v>601</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69" t="s">
        <v>86</v>
      </c>
      <c r="B122" s="70" t="s">
        <v>649</v>
      </c>
      <c r="C122" s="61"/>
      <c r="D122" s="61"/>
      <c r="E122" s="61"/>
      <c r="F122" s="61"/>
      <c r="G122" s="61"/>
      <c r="H122" s="61"/>
      <c r="I122" s="61"/>
      <c r="J122" s="61"/>
      <c r="K122" s="61"/>
    </row>
    <row r="123" spans="1:11" ht="30" x14ac:dyDescent="0.25">
      <c r="A123" s="69" t="s">
        <v>309</v>
      </c>
      <c r="B123" s="70" t="s">
        <v>602</v>
      </c>
      <c r="C123" s="61"/>
      <c r="D123" s="61"/>
      <c r="E123" s="61"/>
      <c r="F123" s="61"/>
      <c r="G123" s="61"/>
      <c r="H123" s="61"/>
      <c r="I123" s="61"/>
      <c r="J123" s="61"/>
      <c r="K123" s="61"/>
    </row>
    <row r="124" spans="1:11" x14ac:dyDescent="0.25">
      <c r="A124" s="69" t="s">
        <v>310</v>
      </c>
      <c r="B124" s="70" t="s">
        <v>603</v>
      </c>
      <c r="C124" s="61"/>
      <c r="D124" s="61"/>
      <c r="E124" s="61"/>
      <c r="F124" s="61"/>
      <c r="G124" s="61"/>
      <c r="H124" s="61"/>
      <c r="I124" s="61"/>
      <c r="J124" s="61"/>
      <c r="K124" s="61"/>
    </row>
    <row r="125" spans="1:11" x14ac:dyDescent="0.25">
      <c r="A125" s="69" t="s">
        <v>311</v>
      </c>
      <c r="B125" s="70" t="s">
        <v>604</v>
      </c>
      <c r="C125" s="61"/>
      <c r="D125" s="61"/>
      <c r="E125" s="61"/>
      <c r="F125" s="61"/>
      <c r="G125" s="61"/>
      <c r="H125" s="61"/>
      <c r="I125" s="61"/>
      <c r="J125" s="61"/>
      <c r="K125" s="61"/>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2" customFormat="1" x14ac:dyDescent="0.25">
      <c r="A127" s="69" t="s">
        <v>89</v>
      </c>
      <c r="B127" s="70" t="s">
        <v>605</v>
      </c>
      <c r="C127" s="71">
        <f>SUM(C128:C129)</f>
        <v>0</v>
      </c>
      <c r="D127" s="71">
        <f t="shared" ref="D127:K127" si="31">SUM(D128:D129)</f>
        <v>0</v>
      </c>
      <c r="E127" s="71">
        <f t="shared" si="31"/>
        <v>0</v>
      </c>
      <c r="F127" s="71">
        <f t="shared" si="31"/>
        <v>0</v>
      </c>
      <c r="G127" s="71">
        <f t="shared" si="31"/>
        <v>0</v>
      </c>
      <c r="H127" s="71">
        <f t="shared" si="31"/>
        <v>0</v>
      </c>
      <c r="I127" s="71">
        <f t="shared" si="31"/>
        <v>0</v>
      </c>
      <c r="J127" s="71">
        <f t="shared" si="31"/>
        <v>0</v>
      </c>
      <c r="K127" s="71">
        <f t="shared" si="31"/>
        <v>0</v>
      </c>
    </row>
    <row r="128" spans="1:11" s="76" customFormat="1" ht="14.45" customHeight="1" x14ac:dyDescent="0.2">
      <c r="A128" s="73" t="s">
        <v>313</v>
      </c>
      <c r="B128" s="74" t="s">
        <v>606</v>
      </c>
      <c r="C128" s="71">
        <f>'5'!C18+'5'!C19+'5'!C30</f>
        <v>0</v>
      </c>
      <c r="D128" s="71">
        <f>'5'!D18+'5'!D19+'5'!D30</f>
        <v>0</v>
      </c>
      <c r="E128" s="71">
        <f>'5'!E18+'5'!E19+'5'!E30</f>
        <v>0</v>
      </c>
      <c r="F128" s="71">
        <f>'5'!F18+'5'!F19+'5'!F30</f>
        <v>0</v>
      </c>
      <c r="G128" s="71">
        <f>'5'!G18+'5'!G19+'5'!G30</f>
        <v>0</v>
      </c>
      <c r="H128" s="71">
        <f>'5'!H18+'5'!H19+'5'!H30</f>
        <v>0</v>
      </c>
      <c r="I128" s="71">
        <f>'5'!I18+'5'!I19+'5'!I30</f>
        <v>0</v>
      </c>
      <c r="J128" s="71">
        <f>'5'!J18+'5'!J19+'5'!J30</f>
        <v>0</v>
      </c>
      <c r="K128" s="71">
        <f>'5'!K18+'5'!K19+'5'!K30</f>
        <v>0</v>
      </c>
    </row>
    <row r="129" spans="1:13" s="76" customFormat="1" ht="14.45" customHeight="1" x14ac:dyDescent="0.2">
      <c r="A129" s="73" t="s">
        <v>314</v>
      </c>
      <c r="B129" s="74" t="s">
        <v>607</v>
      </c>
      <c r="C129" s="75"/>
      <c r="D129" s="75"/>
      <c r="E129" s="75"/>
      <c r="F129" s="75"/>
      <c r="G129" s="75"/>
      <c r="H129" s="75"/>
      <c r="I129" s="75"/>
      <c r="J129" s="75"/>
      <c r="K129" s="75"/>
    </row>
    <row r="130" spans="1:13" s="72" customFormat="1" x14ac:dyDescent="0.25">
      <c r="A130" s="69" t="s">
        <v>91</v>
      </c>
      <c r="B130" s="70" t="s">
        <v>608</v>
      </c>
      <c r="C130" s="71">
        <f>SUM(C131:C134)</f>
        <v>0</v>
      </c>
      <c r="D130" s="71">
        <f t="shared" ref="D130:K130" si="32">SUM(D131:D134)</f>
        <v>0</v>
      </c>
      <c r="E130" s="71">
        <f t="shared" si="32"/>
        <v>0</v>
      </c>
      <c r="F130" s="71">
        <f t="shared" si="32"/>
        <v>0</v>
      </c>
      <c r="G130" s="71">
        <f t="shared" si="32"/>
        <v>0</v>
      </c>
      <c r="H130" s="71">
        <f t="shared" si="32"/>
        <v>0</v>
      </c>
      <c r="I130" s="71">
        <f t="shared" si="32"/>
        <v>0</v>
      </c>
      <c r="J130" s="71">
        <f t="shared" si="32"/>
        <v>0</v>
      </c>
      <c r="K130" s="71">
        <f t="shared" si="32"/>
        <v>0</v>
      </c>
    </row>
    <row r="131" spans="1:13" s="76" customFormat="1" ht="15" customHeight="1" x14ac:dyDescent="0.2">
      <c r="A131" s="73" t="s">
        <v>315</v>
      </c>
      <c r="B131" s="74" t="s">
        <v>609</v>
      </c>
      <c r="C131" s="71">
        <f>-('5'!C20+'5'!C21)</f>
        <v>0</v>
      </c>
      <c r="D131" s="71">
        <f>-('5'!D20+'5'!D21)</f>
        <v>0</v>
      </c>
      <c r="E131" s="71">
        <f>-('5'!E20+'5'!E21)</f>
        <v>0</v>
      </c>
      <c r="F131" s="71">
        <f>-('5'!F20+'5'!F21)</f>
        <v>0</v>
      </c>
      <c r="G131" s="71">
        <f>-('5'!G20+'5'!G21)</f>
        <v>0</v>
      </c>
      <c r="H131" s="71">
        <f>-('5'!H20+'5'!H21)</f>
        <v>0</v>
      </c>
      <c r="I131" s="71">
        <f>-('5'!I20+'5'!I21)</f>
        <v>0</v>
      </c>
      <c r="J131" s="71">
        <f>-('5'!J20+'5'!J21)</f>
        <v>0</v>
      </c>
      <c r="K131" s="71">
        <f>-('5'!K20+'5'!K21)</f>
        <v>0</v>
      </c>
    </row>
    <row r="132" spans="1:13" s="76" customFormat="1" ht="15" customHeight="1" x14ac:dyDescent="0.2">
      <c r="A132" s="73" t="s">
        <v>316</v>
      </c>
      <c r="B132" s="74" t="s">
        <v>610</v>
      </c>
      <c r="C132" s="75"/>
      <c r="D132" s="75"/>
      <c r="E132" s="75"/>
      <c r="F132" s="75"/>
      <c r="G132" s="75"/>
      <c r="H132" s="75"/>
      <c r="I132" s="75"/>
      <c r="J132" s="75"/>
      <c r="K132" s="75"/>
    </row>
    <row r="133" spans="1:13" s="76" customFormat="1" ht="15" customHeight="1" x14ac:dyDescent="0.2">
      <c r="A133" s="73" t="s">
        <v>317</v>
      </c>
      <c r="B133" s="74" t="s">
        <v>611</v>
      </c>
      <c r="C133" s="71">
        <f>-('5'!C23+'5'!C33)</f>
        <v>0</v>
      </c>
      <c r="D133" s="71">
        <f>-('5'!D23+'5'!D33)</f>
        <v>0</v>
      </c>
      <c r="E133" s="71">
        <f>-('5'!E23+'5'!E33)</f>
        <v>0</v>
      </c>
      <c r="F133" s="71">
        <f>-('5'!F23+'5'!F33)</f>
        <v>0</v>
      </c>
      <c r="G133" s="71">
        <f>-('5'!G23+'5'!G33)</f>
        <v>0</v>
      </c>
      <c r="H133" s="71">
        <f>-('5'!H23+'5'!H33)</f>
        <v>0</v>
      </c>
      <c r="I133" s="71">
        <f>-('5'!I23+'5'!I33)</f>
        <v>0</v>
      </c>
      <c r="J133" s="71">
        <f>-('5'!J23+'5'!J33)</f>
        <v>0</v>
      </c>
      <c r="K133" s="71">
        <f>-('5'!K23+'5'!K33)</f>
        <v>0</v>
      </c>
    </row>
    <row r="134" spans="1:13" s="76" customFormat="1" ht="15" customHeight="1" x14ac:dyDescent="0.2">
      <c r="A134" s="73" t="s">
        <v>318</v>
      </c>
      <c r="B134" s="74" t="s">
        <v>612</v>
      </c>
      <c r="C134" s="71">
        <f>-'5'!C31</f>
        <v>0</v>
      </c>
      <c r="D134" s="71">
        <f>-'5'!D31</f>
        <v>0</v>
      </c>
      <c r="E134" s="71">
        <f>-'5'!E31</f>
        <v>0</v>
      </c>
      <c r="F134" s="71">
        <f>-'5'!F31</f>
        <v>0</v>
      </c>
      <c r="G134" s="71">
        <f>-'5'!G31</f>
        <v>0</v>
      </c>
      <c r="H134" s="71">
        <f>-'5'!H31</f>
        <v>0</v>
      </c>
      <c r="I134" s="71">
        <f>-'5'!I31</f>
        <v>0</v>
      </c>
      <c r="J134" s="71">
        <f>-'5'!J31</f>
        <v>0</v>
      </c>
      <c r="K134" s="71">
        <f>-'5'!K31</f>
        <v>0</v>
      </c>
    </row>
    <row r="135" spans="1:13" s="72" customFormat="1" ht="30" x14ac:dyDescent="0.25">
      <c r="A135" s="69" t="s">
        <v>319</v>
      </c>
      <c r="B135" s="70" t="s">
        <v>613</v>
      </c>
      <c r="C135" s="61"/>
      <c r="D135" s="61"/>
      <c r="E135" s="61"/>
      <c r="F135" s="61"/>
      <c r="G135" s="61"/>
      <c r="H135" s="61"/>
      <c r="I135" s="61"/>
      <c r="J135" s="61"/>
      <c r="K135" s="61"/>
    </row>
    <row r="136" spans="1:13" s="72" customFormat="1" ht="30" x14ac:dyDescent="0.25">
      <c r="A136" s="69" t="s">
        <v>320</v>
      </c>
      <c r="B136" s="70" t="s">
        <v>614</v>
      </c>
      <c r="C136" s="61"/>
      <c r="D136" s="61"/>
      <c r="E136" s="61"/>
      <c r="F136" s="61"/>
      <c r="G136" s="61"/>
      <c r="H136" s="61"/>
      <c r="I136" s="61"/>
      <c r="J136" s="61"/>
      <c r="K136" s="61"/>
    </row>
    <row r="137" spans="1:13" s="72" customFormat="1" ht="45" x14ac:dyDescent="0.25">
      <c r="A137" s="69" t="s">
        <v>321</v>
      </c>
      <c r="B137" s="70" t="s">
        <v>615</v>
      </c>
      <c r="C137" s="61"/>
      <c r="D137" s="61"/>
      <c r="E137" s="61"/>
      <c r="F137" s="61"/>
      <c r="G137" s="61"/>
      <c r="H137" s="61"/>
      <c r="I137" s="61"/>
      <c r="J137" s="61"/>
      <c r="K137" s="61"/>
      <c r="M137" s="92"/>
    </row>
    <row r="138" spans="1:13" s="72" customFormat="1" ht="30" x14ac:dyDescent="0.25">
      <c r="A138" s="69" t="s">
        <v>322</v>
      </c>
      <c r="B138" s="70" t="s">
        <v>616</v>
      </c>
      <c r="C138" s="61"/>
      <c r="D138" s="61"/>
      <c r="E138" s="61"/>
      <c r="F138" s="61"/>
      <c r="G138" s="61"/>
      <c r="H138" s="61"/>
      <c r="I138" s="61"/>
      <c r="J138" s="61"/>
      <c r="K138" s="61"/>
    </row>
    <row r="139" spans="1:13" s="35" customFormat="1" ht="30"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3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627</v>
      </c>
    </row>
  </sheetData>
  <sheetProtection algorithmName="SHA-512" hashValue="K/wL7pCGOboJwvd7BoBA0m/r/y9hsun2iPgtr828NZNSuH3mQ5Qrw/0mvLfxvCVbXNXWLJjyySqetIuvEOOylw==" saltValue="70N6sqJZB5R8en3ZYU9rUw==" spinCount="100000"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zoomScale="60" zoomScaleNormal="60" workbookViewId="0">
      <selection activeCell="G21" sqref="G21"/>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63" t="s">
        <v>328</v>
      </c>
      <c r="C1" s="163"/>
      <c r="D1" s="163"/>
      <c r="E1" s="163"/>
      <c r="F1" s="163"/>
      <c r="G1" s="163"/>
      <c r="H1" s="163"/>
      <c r="I1" s="163"/>
      <c r="J1" s="163"/>
      <c r="K1" s="163"/>
      <c r="L1" s="163"/>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6" t="s">
        <v>107</v>
      </c>
      <c r="B3" s="186" t="s">
        <v>108</v>
      </c>
      <c r="C3" s="234" t="s">
        <v>625</v>
      </c>
      <c r="D3" s="227" t="str">
        <f>'4'!C3</f>
        <v>Ataskaitiniai metai - 2021</v>
      </c>
      <c r="E3" s="186" t="s">
        <v>109</v>
      </c>
      <c r="F3" s="186"/>
      <c r="G3" s="186"/>
      <c r="H3" s="186" t="s">
        <v>110</v>
      </c>
      <c r="I3" s="186"/>
      <c r="J3" s="186"/>
      <c r="K3" s="186"/>
      <c r="L3" s="186"/>
    </row>
    <row r="4" spans="1:12" s="13" customFormat="1" x14ac:dyDescent="0.25">
      <c r="A4" s="186"/>
      <c r="B4" s="186"/>
      <c r="C4" s="235"/>
      <c r="D4" s="228"/>
      <c r="E4" s="18" t="s">
        <v>626</v>
      </c>
      <c r="F4" s="18" t="s">
        <v>112</v>
      </c>
      <c r="G4" s="18" t="s">
        <v>113</v>
      </c>
      <c r="H4" s="18" t="s">
        <v>111</v>
      </c>
      <c r="I4" s="18" t="s">
        <v>112</v>
      </c>
      <c r="J4" s="18" t="s">
        <v>113</v>
      </c>
      <c r="K4" s="18" t="s">
        <v>114</v>
      </c>
      <c r="L4" s="18" t="s">
        <v>115</v>
      </c>
    </row>
    <row r="5" spans="1:12" s="13" customFormat="1" ht="27" customHeight="1" x14ac:dyDescent="0.25">
      <c r="A5" s="186"/>
      <c r="B5" s="186"/>
      <c r="C5" s="236"/>
      <c r="D5" s="229"/>
      <c r="E5" s="18">
        <f>'4'!D5</f>
        <v>2022</v>
      </c>
      <c r="F5" s="18">
        <f>'4'!E5</f>
        <v>0</v>
      </c>
      <c r="G5" s="18">
        <f>'4'!F5</f>
        <v>0</v>
      </c>
      <c r="H5" s="18">
        <f>'4'!G5</f>
        <v>2023</v>
      </c>
      <c r="I5" s="18">
        <f>'4'!H5</f>
        <v>2024</v>
      </c>
      <c r="J5" s="18">
        <f>'4'!I5</f>
        <v>2025</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1">
        <f>IFERROR(('6'!D53+'6'!D58)/'6'!D7, )</f>
        <v>0</v>
      </c>
      <c r="F7" s="111">
        <f>IFERROR(('6'!E53+'6'!E58)/'6'!E7, )</f>
        <v>0</v>
      </c>
      <c r="G7" s="111">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1">
        <f>IFERROR('6'!D83/('6'!D68+'6'!D75)*100, )</f>
        <v>0</v>
      </c>
      <c r="F8" s="111">
        <f>IFERROR('6'!E83/('6'!E68+'6'!E75)*100, )</f>
        <v>0</v>
      </c>
      <c r="G8" s="111">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627</v>
      </c>
    </row>
  </sheetData>
  <sheetProtection algorithmName="SHA-512" hashValue="vTBO+XZztWCGoFGrqZ0FxshFi1Tyxod0AD8mnLk+crbJmLbVi5JQsS8U4Z1u/kqGv1KpureDJnjBvgOp0eVZcw==" saltValue="bAU4cyGuY8N6EuQFTvjYZA=="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4"/>
  <sheetViews>
    <sheetView topLeftCell="A38" workbookViewId="0">
      <selection activeCell="O11" sqref="O11"/>
    </sheetView>
  </sheetViews>
  <sheetFormatPr defaultRowHeight="15" x14ac:dyDescent="0.25"/>
  <sheetData>
    <row r="1" spans="1:1" s="35" customFormat="1" x14ac:dyDescent="0.25">
      <c r="A1" s="35" t="s">
        <v>5</v>
      </c>
    </row>
    <row r="2" spans="1:1" s="35" customFormat="1" x14ac:dyDescent="0.25">
      <c r="A2" t="s">
        <v>354</v>
      </c>
    </row>
    <row r="3" spans="1:1" x14ac:dyDescent="0.25">
      <c r="A3" t="s">
        <v>340</v>
      </c>
    </row>
    <row r="4" spans="1:1" x14ac:dyDescent="0.25">
      <c r="A4" t="s">
        <v>342</v>
      </c>
    </row>
    <row r="5" spans="1:1" x14ac:dyDescent="0.25">
      <c r="A5" t="s">
        <v>339</v>
      </c>
    </row>
    <row r="7" spans="1:1" x14ac:dyDescent="0.25">
      <c r="A7" s="35" t="s">
        <v>7</v>
      </c>
    </row>
    <row r="8" spans="1:1" x14ac:dyDescent="0.25">
      <c r="A8" t="s">
        <v>354</v>
      </c>
    </row>
    <row r="9" spans="1:1" x14ac:dyDescent="0.25">
      <c r="A9" t="s">
        <v>343</v>
      </c>
    </row>
    <row r="10" spans="1:1" x14ac:dyDescent="0.25">
      <c r="A10" t="s">
        <v>344</v>
      </c>
    </row>
    <row r="12" spans="1:1" x14ac:dyDescent="0.25">
      <c r="A12" s="35" t="s">
        <v>9</v>
      </c>
    </row>
    <row r="13" spans="1:1" x14ac:dyDescent="0.25">
      <c r="A13" t="s">
        <v>354</v>
      </c>
    </row>
    <row r="14" spans="1:1" x14ac:dyDescent="0.25">
      <c r="A14" t="s">
        <v>341</v>
      </c>
    </row>
    <row r="15" spans="1:1" x14ac:dyDescent="0.25">
      <c r="A15" t="s">
        <v>379</v>
      </c>
    </row>
    <row r="17" spans="1:2" s="35" customFormat="1" x14ac:dyDescent="0.25">
      <c r="A17" s="35" t="s">
        <v>345</v>
      </c>
    </row>
    <row r="18" spans="1:2" x14ac:dyDescent="0.25">
      <c r="A18" t="s">
        <v>354</v>
      </c>
    </row>
    <row r="19" spans="1:2" ht="14.45" customHeight="1" x14ac:dyDescent="0.25">
      <c r="A19" t="s">
        <v>346</v>
      </c>
    </row>
    <row r="20" spans="1:2" ht="14.45" customHeight="1" x14ac:dyDescent="0.25">
      <c r="A20" t="s">
        <v>347</v>
      </c>
    </row>
    <row r="21" spans="1:2" ht="14.45" customHeight="1" x14ac:dyDescent="0.25">
      <c r="A21" t="s">
        <v>348</v>
      </c>
    </row>
    <row r="23" spans="1:2" x14ac:dyDescent="0.25">
      <c r="A23" s="35" t="s">
        <v>34</v>
      </c>
    </row>
    <row r="24" spans="1:2" x14ac:dyDescent="0.25">
      <c r="A24" t="s">
        <v>354</v>
      </c>
    </row>
    <row r="25" spans="1:2" s="35" customFormat="1" ht="14.45" customHeight="1" x14ac:dyDescent="0.25">
      <c r="A25" t="s">
        <v>357</v>
      </c>
    </row>
    <row r="26" spans="1:2" s="35" customFormat="1" ht="14.45" customHeight="1" x14ac:dyDescent="0.25">
      <c r="A26" t="s">
        <v>358</v>
      </c>
    </row>
    <row r="27" spans="1:2" s="35" customFormat="1" ht="14.45" customHeight="1" x14ac:dyDescent="0.25">
      <c r="A27" t="s">
        <v>359</v>
      </c>
    </row>
    <row r="28" spans="1:2" s="35" customFormat="1" ht="14.45" customHeight="1" x14ac:dyDescent="0.25">
      <c r="A28" t="s">
        <v>360</v>
      </c>
    </row>
    <row r="29" spans="1:2" s="35" customFormat="1" ht="14.45" customHeight="1" x14ac:dyDescent="0.25">
      <c r="A29" t="s">
        <v>361</v>
      </c>
    </row>
    <row r="30" spans="1:2" s="35" customFormat="1" ht="14.45" customHeight="1" x14ac:dyDescent="0.25">
      <c r="A30" t="s">
        <v>362</v>
      </c>
    </row>
    <row r="31" spans="1:2" s="35" customFormat="1" ht="14.45" customHeight="1" x14ac:dyDescent="0.25">
      <c r="A31" t="s">
        <v>355</v>
      </c>
    </row>
    <row r="32" spans="1:2" x14ac:dyDescent="0.25">
      <c r="A32" s="52"/>
      <c r="B32" s="52"/>
    </row>
    <row r="33" spans="1:1" s="35" customFormat="1" x14ac:dyDescent="0.25">
      <c r="A33" s="35" t="s">
        <v>38</v>
      </c>
    </row>
    <row r="34" spans="1:1" s="35" customFormat="1" x14ac:dyDescent="0.25">
      <c r="A34" t="s">
        <v>354</v>
      </c>
    </row>
    <row r="35" spans="1:1" ht="14.45" customHeight="1" x14ac:dyDescent="0.25">
      <c r="A35" t="s">
        <v>363</v>
      </c>
    </row>
    <row r="36" spans="1:1" ht="14.45" customHeight="1" x14ac:dyDescent="0.25">
      <c r="A36" t="s">
        <v>364</v>
      </c>
    </row>
    <row r="37" spans="1:1" ht="14.45" customHeight="1" x14ac:dyDescent="0.25">
      <c r="A37" t="s">
        <v>365</v>
      </c>
    </row>
    <row r="38" spans="1:1" ht="14.45" customHeight="1" x14ac:dyDescent="0.25">
      <c r="A38" t="s">
        <v>366</v>
      </c>
    </row>
    <row r="39" spans="1:1" ht="14.45" customHeight="1" x14ac:dyDescent="0.25">
      <c r="A39" t="s">
        <v>367</v>
      </c>
    </row>
    <row r="40" spans="1:1" ht="14.45" customHeight="1" x14ac:dyDescent="0.25">
      <c r="A40" t="s">
        <v>356</v>
      </c>
    </row>
    <row r="42" spans="1:1" s="35" customFormat="1" x14ac:dyDescent="0.25">
      <c r="A42" s="35" t="s">
        <v>40</v>
      </c>
    </row>
    <row r="43" spans="1:1" x14ac:dyDescent="0.25">
      <c r="A43" t="s">
        <v>354</v>
      </c>
    </row>
    <row r="44" spans="1:1" ht="14.45" customHeight="1" x14ac:dyDescent="0.25">
      <c r="A44" t="s">
        <v>368</v>
      </c>
    </row>
    <row r="45" spans="1:1" ht="14.45" customHeight="1" x14ac:dyDescent="0.25">
      <c r="A45" t="s">
        <v>369</v>
      </c>
    </row>
    <row r="47" spans="1:1" s="35" customFormat="1" x14ac:dyDescent="0.25">
      <c r="A47" s="35" t="s">
        <v>351</v>
      </c>
    </row>
    <row r="48" spans="1:1" x14ac:dyDescent="0.25">
      <c r="A48" t="s">
        <v>354</v>
      </c>
    </row>
    <row r="49" spans="1:1" ht="14.45" customHeight="1" x14ac:dyDescent="0.25">
      <c r="A49" t="s">
        <v>370</v>
      </c>
    </row>
    <row r="50" spans="1:1" ht="14.45" customHeight="1" x14ac:dyDescent="0.25">
      <c r="A50" t="s">
        <v>371</v>
      </c>
    </row>
    <row r="51" spans="1:1" ht="14.45" customHeight="1" x14ac:dyDescent="0.25">
      <c r="A51" t="s">
        <v>372</v>
      </c>
    </row>
    <row r="54" spans="1:1" s="35" customFormat="1" x14ac:dyDescent="0.25">
      <c r="A54" s="35" t="s">
        <v>352</v>
      </c>
    </row>
    <row r="55" spans="1:1" x14ac:dyDescent="0.25">
      <c r="A55" t="s">
        <v>354</v>
      </c>
    </row>
    <row r="56" spans="1:1" ht="14.45" customHeight="1" x14ac:dyDescent="0.25">
      <c r="A56" t="s">
        <v>373</v>
      </c>
    </row>
    <row r="57" spans="1:1" ht="14.45" customHeight="1" x14ac:dyDescent="0.25">
      <c r="A57" t="s">
        <v>374</v>
      </c>
    </row>
    <row r="60" spans="1:1" s="35" customFormat="1" x14ac:dyDescent="0.25">
      <c r="A60" s="35" t="s">
        <v>353</v>
      </c>
    </row>
    <row r="61" spans="1:1" x14ac:dyDescent="0.25">
      <c r="A61" t="s">
        <v>354</v>
      </c>
    </row>
    <row r="62" spans="1:1" ht="14.45" customHeight="1" x14ac:dyDescent="0.25">
      <c r="A62" t="s">
        <v>375</v>
      </c>
    </row>
    <row r="63" spans="1:1" ht="14.45" customHeight="1" x14ac:dyDescent="0.25">
      <c r="A63" t="s">
        <v>376</v>
      </c>
    </row>
    <row r="65" spans="1:1" s="35" customFormat="1" x14ac:dyDescent="0.25">
      <c r="A65" s="35" t="s">
        <v>43</v>
      </c>
    </row>
    <row r="66" spans="1:1" x14ac:dyDescent="0.25">
      <c r="A66" t="s">
        <v>354</v>
      </c>
    </row>
    <row r="67" spans="1:1" ht="14.45" customHeight="1" x14ac:dyDescent="0.25">
      <c r="A67" t="s">
        <v>377</v>
      </c>
    </row>
    <row r="68" spans="1:1" ht="14.45" customHeight="1" x14ac:dyDescent="0.25">
      <c r="A68" t="s">
        <v>378</v>
      </c>
    </row>
    <row r="70" spans="1:1" s="35" customFormat="1" x14ac:dyDescent="0.25">
      <c r="A70" s="35" t="s">
        <v>90</v>
      </c>
    </row>
    <row r="71" spans="1:1" x14ac:dyDescent="0.25">
      <c r="A71" t="s">
        <v>354</v>
      </c>
    </row>
    <row r="72" spans="1:1" x14ac:dyDescent="0.25">
      <c r="A72" t="s">
        <v>380</v>
      </c>
    </row>
    <row r="73" spans="1:1" x14ac:dyDescent="0.25">
      <c r="A73" t="s">
        <v>381</v>
      </c>
    </row>
    <row r="74" spans="1:1" x14ac:dyDescent="0.25">
      <c r="A74" t="s">
        <v>382</v>
      </c>
    </row>
  </sheetData>
  <sheetProtection algorithmName="SHA-512" hashValue="5B90Xst2GIi9WrgazpFA99NaGpjCfdX21lJgoXV0T8oD6NUpDCksktjm9oe9s60g09GBa69gRKGYz7FBUHcpSA==" saltValue="sfSvlW6i5yRPYFkFYzvLA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da0c07a-ec76-4419-ac6d-51bfe4afe98c"/>
    <ds:schemaRef ds:uri="http://www.w3.org/XML/1998/namespace"/>
    <ds:schemaRef ds:uri="http://purl.org/dc/dcmityp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3</vt:i4>
      </vt:variant>
    </vt:vector>
  </HeadingPairs>
  <TitlesOfParts>
    <vt:vector size="11" baseType="lpstr">
      <vt:lpstr>1</vt:lpstr>
      <vt:lpstr>2</vt:lpstr>
      <vt:lpstr>3</vt:lpstr>
      <vt:lpstr>4</vt:lpstr>
      <vt:lpstr>5</vt:lpstr>
      <vt:lpstr>6</vt:lpstr>
      <vt:lpstr>7</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VVG</cp:lastModifiedBy>
  <cp:lastPrinted>2019-09-23T08:31:18Z</cp:lastPrinted>
  <dcterms:created xsi:type="dcterms:W3CDTF">2018-11-26T07:22:36Z</dcterms:created>
  <dcterms:modified xsi:type="dcterms:W3CDTF">2022-01-27T14:23:57Z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